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ll_PupilNo_threshold">'[1]Proforma'!$G$43</definedName>
    <definedName name="AWPU_KS3_Rate">'[1]Proforma'!$E$12</definedName>
    <definedName name="AWPU_KS4_Rate">'[1]Proforma'!$E$13</definedName>
    <definedName name="AWPU_Pri_Rate">'[1]Proforma'!$E$11</definedName>
    <definedName name="Capping_Scaling_YesNo">'[1]Proforma'!$J$61</definedName>
    <definedName name="Ceiling">'[1]Proforma'!$D$62</definedName>
    <definedName name="EAL_Pri">'[1]Proforma'!$E$25</definedName>
    <definedName name="EAL_Pri_Option">'[1]Proforma'!$D$25</definedName>
    <definedName name="EAL_Sec">'[1]Proforma'!$F$26</definedName>
    <definedName name="EAL_Sec_Option">'[1]Proforma'!$D$26</definedName>
    <definedName name="FSM_Pri_Option">'[1]Proforma'!$D$15</definedName>
    <definedName name="FSM_Pri_Rate">'[1]Proforma'!$E$15</definedName>
    <definedName name="FSM_Sec_Option">'[1]Proforma'!$D$16</definedName>
    <definedName name="FSM_Sec_Rate">'[1]Proforma'!$F$16</definedName>
    <definedName name="IDACI_B1_Pri">'[1]Proforma'!$E$17</definedName>
    <definedName name="IDACI_B1_Sec">'[1]Proforma'!$F$17</definedName>
    <definedName name="IDACI_B2_Pri">'[1]Proforma'!$E$18</definedName>
    <definedName name="IDACI_B2_Sec">'[1]Proforma'!$F$18</definedName>
    <definedName name="IDACI_B3_Pri">'[1]Proforma'!$E$19</definedName>
    <definedName name="IDACI_B3_Sec">'[1]Proforma'!$F$19</definedName>
    <definedName name="IDACI_B4_Pri">'[1]Proforma'!$E$20</definedName>
    <definedName name="IDACI_B4_Sec">'[1]Proforma'!$F$20</definedName>
    <definedName name="IDACI_B5_Pri">'[1]Proforma'!$E$21</definedName>
    <definedName name="IDACI_B5_Sec">'[1]Proforma'!$F$21</definedName>
    <definedName name="IDACI_B6_Pri">'[1]Proforma'!$E$22</definedName>
    <definedName name="IDACI_B6_Sec">'[1]Proforma'!$F$22</definedName>
    <definedName name="LAC_Rate">'[1]Proforma'!$E$24</definedName>
    <definedName name="LCHI_Pri">'[1]Proforma'!$F$29</definedName>
    <definedName name="LCHI_Sec">'[1]Proforma'!$F$31</definedName>
    <definedName name="Mid_PupilNo_threshold">'[1]Proforma'!$G$42</definedName>
    <definedName name="Mobility_Pri">'[1]Proforma'!$E$27</definedName>
    <definedName name="Mobility_Sec">'[1]Proforma'!$F$27</definedName>
    <definedName name="Notional_SEN_AWPU_KS3">'[1]Proforma'!$L$12</definedName>
    <definedName name="Notional_SEN_AWPU_KS4">'[1]Proforma'!$L$13</definedName>
    <definedName name="Notional_SEN_AWPU_Pri">'[1]Proforma'!$L$11</definedName>
    <definedName name="Notional_SEN_EAL_Pri">'[1]Proforma'!$L$25</definedName>
    <definedName name="Notional_SEN_EAL_Sec">'[1]Proforma'!$M$26</definedName>
    <definedName name="Notional_SEN_ExCir2">'[1]Proforma'!$L$52</definedName>
    <definedName name="Notional_SEN_ExCir3">'[1]Proforma'!$L$53</definedName>
    <definedName name="Notional_SEN_ExCir4">'[1]Proforma'!$L$54</definedName>
    <definedName name="Notional_SEN_ExCir5">'[1]Proforma'!$L$55</definedName>
    <definedName name="Notional_SEN_ExCir6">'[1]Proforma'!$L$56</definedName>
    <definedName name="Notional_SEN_FSM_Pri">'[1]Proforma'!$L$15</definedName>
    <definedName name="Notional_SEN_FSM_Sec">'[1]Proforma'!$M$16</definedName>
    <definedName name="Notional_SEN_IDACI_B1_Pri">'[1]Proforma'!$L$17</definedName>
    <definedName name="Notional_SEN_IDACI_B1_Sec">'[1]Proforma'!$M$17</definedName>
    <definedName name="Notional_SEN_IDACI_B2_Pri">'[1]Proforma'!$L$18</definedName>
    <definedName name="Notional_SEN_IDACI_B2_Sec">'[1]Proforma'!$M$18</definedName>
    <definedName name="Notional_SEN_IDACI_B3_Pri">'[1]Proforma'!$L$19</definedName>
    <definedName name="Notional_SEN_IDACI_B3_Sec">'[1]Proforma'!$M$19</definedName>
    <definedName name="Notional_SEN_IDACI_B4_Pri">'[1]Proforma'!$L$20</definedName>
    <definedName name="Notional_SEN_IDACI_B4_Sec">'[1]Proforma'!$M$20</definedName>
    <definedName name="Notional_SEN_IDACI_B5_Pri">'[1]Proforma'!$L$21</definedName>
    <definedName name="Notional_SEN_IDACI_B5_Sec">'[1]Proforma'!$M$21</definedName>
    <definedName name="Notional_SEN_IDACI_B6_Pri">'[1]Proforma'!$L$22</definedName>
    <definedName name="Notional_SEN_IDACI_B6_Sec">'[1]Proforma'!$M$22</definedName>
    <definedName name="Notional_SEN_LAC">'[1]Proforma'!$L$24</definedName>
    <definedName name="Notional_SEN_LCHI_Pri">'[1]Proforma'!$L$29</definedName>
    <definedName name="Notional_SEN_LCHI_Sec">'[1]Proforma'!$M$31</definedName>
    <definedName name="Notional_SEN_Lump_sum_Pri">'[1]Proforma'!$L$37</definedName>
    <definedName name="Notional_SEN_Lump_sum_Sec">'[1]Proforma'!$M$37</definedName>
    <definedName name="Notional_SEN_Mobility_Pri">'[1]Proforma'!$L$27</definedName>
    <definedName name="Notional_SEN_Mobility_Sec">'[1]Proforma'!$M$27</definedName>
    <definedName name="Notional_SEN_PFI">'[1]Proforma'!$L$47</definedName>
    <definedName name="Notional_SEN_Rates">'[1]Proforma'!$L$46</definedName>
    <definedName name="Notional_SEN_SixthForm">'[1]Proforma'!$L$48</definedName>
    <definedName name="Notional_SEN_Sparsity_Pri">'[1]Proforma'!$L$38</definedName>
    <definedName name="Notional_SEN_Sparsity_Sec">'[1]Proforma'!$M$38</definedName>
    <definedName name="Notional_SEN_Split_sites">'[1]Proforma'!$L$45</definedName>
    <definedName name="Pri_PupilNo_threshold">'[1]Proforma'!$G$40</definedName>
    <definedName name="Primary_Lump_sum">'[1]Proforma'!$F$37</definedName>
    <definedName name="Scaling_Factor">'[1]Proforma'!$G$62</definedName>
    <definedName name="Sec_PupilNo_threshold">'[1]Proforma'!$G$41</definedName>
    <definedName name="Secondary_Lump_Sum">'[1]Proforma'!$G$37</definedName>
    <definedName name="Sparsity_All_lump_sum">'[1]Proforma'!$I$38</definedName>
    <definedName name="Sparsity_Mid_lump_sum">'[1]Proforma'!$H$38</definedName>
    <definedName name="Sparsity_Pri_lump_sum">'[1]Proforma'!$F$38</definedName>
    <definedName name="Sparsity_Sec_lump_sum">'[1]Proforma'!$G$38</definedName>
    <definedName name="Tapered_all_lump_sum">'[1]Proforma'!$K$43</definedName>
    <definedName name="Tapered_mid_lump_sum">'[1]Proforma'!$K$42</definedName>
    <definedName name="Tapered_primary_lump_sum">'[1]Proforma'!$K$40</definedName>
    <definedName name="Tapered_secondary_lump_sum">'[1]Proforma'!$K$41</definedName>
  </definedNames>
  <calcPr calcId="145621"/>
</workbook>
</file>

<file path=xl/sharedStrings.xml><?xml version="1.0" encoding="utf-8"?>
<sst xmlns="http://schemas.openxmlformats.org/spreadsheetml/2006/main" count="74" uniqueCount="74">
  <si>
    <t>2016/17 Individual Schools Budget Allocation</t>
  </si>
  <si>
    <t>Appendix 1</t>
  </si>
  <si>
    <t>School Name</t>
  </si>
  <si>
    <t>Basic Entitlement</t>
  </si>
  <si>
    <t>Free School Meals</t>
  </si>
  <si>
    <t>IDACI</t>
  </si>
  <si>
    <t>EAL</t>
  </si>
  <si>
    <t>LAC</t>
  </si>
  <si>
    <t>Low Attainment</t>
  </si>
  <si>
    <t>Lump Sum</t>
  </si>
  <si>
    <t>Split Sites</t>
  </si>
  <si>
    <t>Rates</t>
  </si>
  <si>
    <t>Total Allocation</t>
  </si>
  <si>
    <t>16-17 MFG Adjustment</t>
  </si>
  <si>
    <t>16-17 Post MFG Budget</t>
  </si>
  <si>
    <t>De-delegation</t>
  </si>
  <si>
    <t>2016-17     Post De-delegation budget</t>
  </si>
  <si>
    <t>2015-16   Post De-delegation budget</t>
  </si>
  <si>
    <t>Increase/ (decrease) in post De-delegation Budget</t>
  </si>
  <si>
    <t>NOR   2015-16</t>
  </si>
  <si>
    <t>NOR   2016-17</t>
  </si>
  <si>
    <t>NOR   diff</t>
  </si>
  <si>
    <t>BOND PRIMARY SCHOOL</t>
  </si>
  <si>
    <t>Dundonald Primary School</t>
  </si>
  <si>
    <t>GARFIELD PRIMARY SCHOOL</t>
  </si>
  <si>
    <t>Beecholme Primary School</t>
  </si>
  <si>
    <t>HATFEILD PRIMARY SCHOOL</t>
  </si>
  <si>
    <t>HOLLYMOUNT PRIMARY</t>
  </si>
  <si>
    <t>Joseph Hood Primary School</t>
  </si>
  <si>
    <t>LINKS PRIMARY SCHOOL</t>
  </si>
  <si>
    <t>LONESOME PRIMARY SCHOOL</t>
  </si>
  <si>
    <t>Merton Abbey Primary School</t>
  </si>
  <si>
    <t>MERTON PARK PRIMARY SCHOOL</t>
  </si>
  <si>
    <t>MORDEN PRIMARY SCHOOL</t>
  </si>
  <si>
    <t>PELHAM PRIMARY SCHOOL</t>
  </si>
  <si>
    <t>Haslemere Primary School</t>
  </si>
  <si>
    <t>Poplar Primary School</t>
  </si>
  <si>
    <t>St. Mark's Primary School</t>
  </si>
  <si>
    <t>The Sherwood School</t>
  </si>
  <si>
    <t>SINGLEGATE PRIMARY SCHOOL</t>
  </si>
  <si>
    <t>WIMBLEDON PARK PRIMARY SCHOOL</t>
  </si>
  <si>
    <t>ABBOTSBURY PRIMARY SCHOOL</t>
  </si>
  <si>
    <t>WEST WIMBLEDON PRIMARY</t>
  </si>
  <si>
    <t>CRANMER PRIMARY SCHOOL</t>
  </si>
  <si>
    <t>GORRINGE PARK PRIMARY SCHOOL</t>
  </si>
  <si>
    <t>HILLCROSS PRIMARY</t>
  </si>
  <si>
    <t>LIBERTY PRIMARY SCHOOL</t>
  </si>
  <si>
    <t>STANFORD SCHOOL</t>
  </si>
  <si>
    <t>WILLIAM MORRIS PRIMARY SCHOOL</t>
  </si>
  <si>
    <t>WIMBLEDON CHASE PRIMARY SCHOOL</t>
  </si>
  <si>
    <t>Malmesbury Primary</t>
  </si>
  <si>
    <t>Aragon Primary</t>
  </si>
  <si>
    <t>ALL SAINTS' C OF E PRIMARY</t>
  </si>
  <si>
    <t>ST MATTHEW'S PRIMARY SCHOOL</t>
  </si>
  <si>
    <t>HOLY TRINITY C\E PRIMARY</t>
  </si>
  <si>
    <t>BISHOP GILPIN C OF E PRIMARY</t>
  </si>
  <si>
    <t>S S PETER &amp; PAUL CATHOLIC PRIMARY</t>
  </si>
  <si>
    <t>SACRED HEART CATHOLIC PRIMARY SCHOOL</t>
  </si>
  <si>
    <t>ST TERESA'S PRIMARY SCHOOL</t>
  </si>
  <si>
    <t>ST MARY'S CATHOLIC PRIMARY SCHOOL</t>
  </si>
  <si>
    <t>St John Fisher RC Primary</t>
  </si>
  <si>
    <t>The Priory CE Primary School</t>
  </si>
  <si>
    <t>St Thomas of Canterbury RC School</t>
  </si>
  <si>
    <t>RICARDS LODGE HIGH SCHOOL</t>
  </si>
  <si>
    <t>RAYNES PARK HIGH SCHOOL</t>
  </si>
  <si>
    <t>Rutlish School</t>
  </si>
  <si>
    <t>Wimbledon College</t>
  </si>
  <si>
    <t>Ursuline High School Wimbledon</t>
  </si>
  <si>
    <t>BENEDICT PRIMARY SCHOOL</t>
  </si>
  <si>
    <t>Park Community School</t>
  </si>
  <si>
    <t>Harris Primary Academy Merton</t>
  </si>
  <si>
    <t>Harris Academy Morden</t>
  </si>
  <si>
    <t>Harris Academy Merton</t>
  </si>
  <si>
    <t>St Mark's C O 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</si>
</sst>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E3E3E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 applyProtection="1">
      <alignment horizontal="center"/>
      <protection/>
    </xf>
    <xf numFmtId="0" fontId="2" fillId="2" borderId="0" xfId="0" applyFont="1" applyFill="1" applyProtection="1">
      <protection/>
    </xf>
    <xf numFmtId="0" fontId="4" fillId="2" borderId="0" xfId="0" applyFont="1" applyFill="1" applyProtection="1"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6" fontId="2" fillId="3" borderId="2" xfId="20" applyNumberFormat="1" applyFont="1" applyFill="1" applyBorder="1" applyAlignment="1" applyProtection="1">
      <alignment horizontal="center" vertical="center" wrapText="1"/>
      <protection/>
    </xf>
    <xf numFmtId="6" fontId="2" fillId="3" borderId="2" xfId="0" applyNumberFormat="1" applyFont="1" applyFill="1" applyBorder="1" applyAlignment="1" applyProtection="1">
      <alignment horizontal="center" vertical="center" wrapText="1"/>
      <protection/>
    </xf>
    <xf numFmtId="165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5" fontId="4" fillId="4" borderId="2" xfId="0" applyNumberFormat="1" applyFont="1" applyFill="1" applyBorder="1" applyAlignment="1" applyProtection="1">
      <alignment horizontal="right" wrapText="1"/>
      <protection/>
    </xf>
    <xf numFmtId="164" fontId="2" fillId="2" borderId="0" xfId="0" applyNumberFormat="1" applyFont="1" applyFill="1" applyBorder="1" applyProtection="1">
      <protection/>
    </xf>
    <xf numFmtId="3" fontId="4" fillId="4" borderId="2" xfId="0" applyNumberFormat="1" applyFont="1" applyFill="1" applyBorder="1" applyAlignment="1" applyProtection="1">
      <alignment horizontal="right" wrapText="1"/>
      <protection/>
    </xf>
    <xf numFmtId="0" fontId="2" fillId="0" borderId="2" xfId="0" applyFont="1" applyFill="1" applyBorder="1" applyAlignment="1" applyProtection="1">
      <alignment horizontal="left"/>
      <protection/>
    </xf>
    <xf numFmtId="164" fontId="2" fillId="0" borderId="2" xfId="21" applyNumberFormat="1" applyFont="1" applyFill="1" applyBorder="1" applyAlignment="1" applyProtection="1">
      <alignment horizontal="righ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4" fontId="2" fillId="5" borderId="2" xfId="21" applyNumberFormat="1" applyFont="1" applyFill="1" applyBorder="1" applyAlignment="1" applyProtection="1">
      <alignment horizontal="right"/>
      <protection/>
    </xf>
    <xf numFmtId="9" fontId="2" fillId="2" borderId="0" xfId="21" applyFont="1" applyFill="1" applyBorder="1" applyProtection="1">
      <protection/>
    </xf>
    <xf numFmtId="0" fontId="2" fillId="2" borderId="2" xfId="0" applyFont="1" applyFill="1" applyBorder="1" applyProtection="1">
      <protection/>
    </xf>
    <xf numFmtId="0" fontId="2" fillId="2" borderId="0" xfId="0" applyNumberFormat="1" applyFont="1" applyFill="1" applyBorder="1" applyProtection="1">
      <protection/>
    </xf>
    <xf numFmtId="0" fontId="5" fillId="0" borderId="0" xfId="0" applyFont="1" applyAlignment="1" applyProtection="1">
      <alignment horizontal="left" vertical="center" indent="1"/>
      <protection/>
    </xf>
    <xf numFmtId="3" fontId="2" fillId="2" borderId="2" xfId="0" applyNumberFormat="1" applyFont="1" applyFill="1" applyBorder="1" applyProtection="1">
      <protection/>
    </xf>
    <xf numFmtId="0" fontId="4" fillId="4" borderId="2" xfId="0" applyFont="1" applyFill="1" applyBorder="1" applyAlignment="1" applyProtection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3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ildren,%20Schools%20and%20Families\BUDGETS\Budget%202016-17\Schools%20Budgets%202016-17\Jan%20Proforma\201617_P4_APT_315_Merton%20Jan%20Schools%20Foru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ISB Schools Forum"/>
      <sheetName val="Control"/>
      <sheetName val="School level SB"/>
      <sheetName val="Recoupment"/>
      <sheetName val="Validation sheet"/>
      <sheetName val="ISB 15-16"/>
      <sheetName val="ISB to send to schools"/>
      <sheetName val="School List"/>
      <sheetName val="Primary"/>
      <sheetName val="Secondary"/>
      <sheetName val="Data Primary"/>
      <sheetName val="Data Second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E11">
            <v>3252.558144</v>
          </cell>
          <cell r="L11">
            <v>0.025</v>
          </cell>
        </row>
        <row r="12">
          <cell r="E12">
            <v>4274</v>
          </cell>
          <cell r="L12">
            <v>0.025</v>
          </cell>
        </row>
        <row r="13">
          <cell r="E13">
            <v>5176.8825</v>
          </cell>
          <cell r="L13">
            <v>0.025</v>
          </cell>
        </row>
        <row r="15">
          <cell r="D15" t="str">
            <v>FSM6 % Primary</v>
          </cell>
          <cell r="E15">
            <v>683.52</v>
          </cell>
          <cell r="L15">
            <v>0.1</v>
          </cell>
        </row>
        <row r="16">
          <cell r="D16" t="str">
            <v>FSM6 % Secondary</v>
          </cell>
          <cell r="F16">
            <v>632.69</v>
          </cell>
          <cell r="M16">
            <v>0.1</v>
          </cell>
        </row>
        <row r="17">
          <cell r="E17">
            <v>30</v>
          </cell>
          <cell r="F17">
            <v>30</v>
          </cell>
          <cell r="L17">
            <v>0.1</v>
          </cell>
          <cell r="M17">
            <v>0.1</v>
          </cell>
        </row>
        <row r="18">
          <cell r="E18">
            <v>50</v>
          </cell>
          <cell r="F18">
            <v>50</v>
          </cell>
          <cell r="L18">
            <v>0.1</v>
          </cell>
          <cell r="M18">
            <v>0.1</v>
          </cell>
        </row>
        <row r="19">
          <cell r="E19">
            <v>70</v>
          </cell>
          <cell r="F19">
            <v>70</v>
          </cell>
          <cell r="L19">
            <v>0.1</v>
          </cell>
          <cell r="M19">
            <v>0.1</v>
          </cell>
        </row>
        <row r="20">
          <cell r="E20">
            <v>90</v>
          </cell>
          <cell r="F20">
            <v>90</v>
          </cell>
          <cell r="L20">
            <v>0.1</v>
          </cell>
          <cell r="M20">
            <v>0.1</v>
          </cell>
        </row>
        <row r="21">
          <cell r="E21">
            <v>100</v>
          </cell>
          <cell r="F21">
            <v>100</v>
          </cell>
          <cell r="L21">
            <v>0.1</v>
          </cell>
          <cell r="M21">
            <v>0.1</v>
          </cell>
        </row>
        <row r="22">
          <cell r="E22">
            <v>130</v>
          </cell>
          <cell r="F22">
            <v>130</v>
          </cell>
          <cell r="L22">
            <v>0.1</v>
          </cell>
          <cell r="M22">
            <v>0.1</v>
          </cell>
        </row>
        <row r="24">
          <cell r="E24">
            <v>1000</v>
          </cell>
          <cell r="L24">
            <v>0</v>
          </cell>
        </row>
        <row r="25">
          <cell r="D25" t="str">
            <v>EAL 3 Primary</v>
          </cell>
          <cell r="E25">
            <v>376.5</v>
          </cell>
          <cell r="L25">
            <v>0</v>
          </cell>
        </row>
        <row r="26">
          <cell r="D26" t="str">
            <v>EAL 3 Secondary</v>
          </cell>
          <cell r="F26">
            <v>906.6</v>
          </cell>
          <cell r="M26">
            <v>0</v>
          </cell>
        </row>
        <row r="27">
          <cell r="L27">
            <v>0</v>
          </cell>
          <cell r="M27">
            <v>0</v>
          </cell>
        </row>
        <row r="29">
          <cell r="F29">
            <v>840.98</v>
          </cell>
          <cell r="L29">
            <v>1</v>
          </cell>
        </row>
        <row r="31">
          <cell r="F31">
            <v>1627.69</v>
          </cell>
          <cell r="M31">
            <v>1</v>
          </cell>
        </row>
        <row r="37">
          <cell r="F37">
            <v>150000</v>
          </cell>
          <cell r="G37">
            <v>150000</v>
          </cell>
          <cell r="L37">
            <v>0</v>
          </cell>
          <cell r="M37">
            <v>0</v>
          </cell>
        </row>
        <row r="38">
          <cell r="L38">
            <v>0</v>
          </cell>
          <cell r="M38">
            <v>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workbookViewId="0" topLeftCell="A1">
      <selection activeCell="O7" sqref="O7"/>
    </sheetView>
  </sheetViews>
  <sheetFormatPr defaultColWidth="9.140625" defaultRowHeight="15"/>
  <cols>
    <col min="1" max="1" width="40.140625" style="0" bestFit="1" customWidth="1"/>
    <col min="2" max="3" width="14.28125" style="0" customWidth="1"/>
    <col min="4" max="4" width="10.140625" style="0" bestFit="1" customWidth="1"/>
    <col min="5" max="5" width="11.140625" style="0" bestFit="1" customWidth="1"/>
    <col min="6" max="6" width="10.140625" style="0" bestFit="1" customWidth="1"/>
    <col min="7" max="7" width="11.140625" style="0" bestFit="1" customWidth="1"/>
    <col min="8" max="8" width="14.28125" style="0" customWidth="1"/>
    <col min="9" max="9" width="10.140625" style="0" bestFit="1" customWidth="1"/>
    <col min="10" max="10" width="11.140625" style="0" bestFit="1" customWidth="1"/>
    <col min="11" max="11" width="12.7109375" style="0" bestFit="1" customWidth="1"/>
    <col min="12" max="12" width="11.421875" style="0" bestFit="1" customWidth="1"/>
    <col min="13" max="13" width="12.7109375" style="0" bestFit="1" customWidth="1"/>
    <col min="14" max="14" width="13.8515625" style="0" bestFit="1" customWidth="1"/>
    <col min="15" max="16" width="12.7109375" style="0" bestFit="1" customWidth="1"/>
    <col min="17" max="17" width="12.140625" style="0" customWidth="1"/>
    <col min="18" max="18" width="4.7109375" style="0" customWidth="1"/>
    <col min="19" max="20" width="7.7109375" style="0" bestFit="1" customWidth="1"/>
    <col min="21" max="21" width="5.00390625" style="0" bestFit="1" customWidth="1"/>
  </cols>
  <sheetData>
    <row r="1" spans="1:2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 t="s">
        <v>1</v>
      </c>
      <c r="T1" s="2"/>
      <c r="U1" s="2"/>
    </row>
    <row r="2" spans="1:21" ht="78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7" t="s">
        <v>18</v>
      </c>
      <c r="R2" s="8"/>
      <c r="S2" s="6" t="s">
        <v>19</v>
      </c>
      <c r="T2" s="6" t="s">
        <v>20</v>
      </c>
      <c r="U2" s="6" t="s">
        <v>21</v>
      </c>
    </row>
    <row r="3" spans="1:21" ht="15">
      <c r="A3" s="21"/>
      <c r="B3" s="9">
        <f aca="true" t="shared" si="0" ref="B3:E3">SUM(B4:B55)</f>
        <v>88925313.43424001</v>
      </c>
      <c r="C3" s="9">
        <f t="shared" si="0"/>
        <v>3920390.170193775</v>
      </c>
      <c r="D3" s="9">
        <f t="shared" si="0"/>
        <v>643954.0037197819</v>
      </c>
      <c r="E3" s="9">
        <f t="shared" si="0"/>
        <v>2212598.6264925515</v>
      </c>
      <c r="F3" s="9">
        <f>SUM(F4:F55)</f>
        <v>72397.21442819663</v>
      </c>
      <c r="G3" s="9">
        <f>SUM(G4:G55)</f>
        <v>6780364.743972304</v>
      </c>
      <c r="H3" s="9">
        <f>SUM(H4:H55)</f>
        <v>7800000</v>
      </c>
      <c r="I3" s="9">
        <f>SUM(I4:I55)</f>
        <v>72240</v>
      </c>
      <c r="J3" s="9">
        <f>SUM(J4:J55)</f>
        <v>1957394.5500000003</v>
      </c>
      <c r="K3" s="9">
        <f>SUM(K4:K55)</f>
        <v>112384652.7430466</v>
      </c>
      <c r="L3" s="9">
        <f>SUM(L4:L55)</f>
        <v>477963.5423768803</v>
      </c>
      <c r="M3" s="9">
        <f aca="true" t="shared" si="1" ref="M3:Q3">SUM(M4:M55)</f>
        <v>112862616.2854235</v>
      </c>
      <c r="N3" s="9">
        <f t="shared" si="1"/>
        <v>-1716646.284628876</v>
      </c>
      <c r="O3" s="9">
        <f t="shared" si="1"/>
        <v>111145970.00079466</v>
      </c>
      <c r="P3" s="9">
        <f t="shared" si="1"/>
        <v>109820539.99998301</v>
      </c>
      <c r="Q3" s="9">
        <f t="shared" si="1"/>
        <v>1325430.0008116448</v>
      </c>
      <c r="R3" s="10"/>
      <c r="S3" s="11">
        <f aca="true" t="shared" si="2" ref="S3">SUM(S4:S55)</f>
        <v>23843.5</v>
      </c>
      <c r="T3" s="11">
        <f aca="true" t="shared" si="3" ref="T3">SUM(T4:T55)</f>
        <v>24236.083333333332</v>
      </c>
      <c r="U3" s="11">
        <f aca="true" t="shared" si="4" ref="U3">SUM(U4:U55)</f>
        <v>392.58333333333337</v>
      </c>
    </row>
    <row r="4" spans="1:21" ht="15">
      <c r="A4" s="12" t="s">
        <v>22</v>
      </c>
      <c r="B4" s="13">
        <v>1291265.583168</v>
      </c>
      <c r="C4" s="13">
        <v>106455.61107692307</v>
      </c>
      <c r="D4" s="13">
        <v>18922.3366834171</v>
      </c>
      <c r="E4" s="13">
        <v>61107.057352941214</v>
      </c>
      <c r="F4" s="13">
        <v>0</v>
      </c>
      <c r="G4" s="13">
        <v>113079.19981462216</v>
      </c>
      <c r="H4" s="13">
        <v>150000</v>
      </c>
      <c r="I4" s="13">
        <v>0</v>
      </c>
      <c r="J4" s="13">
        <v>28948.86</v>
      </c>
      <c r="K4" s="14">
        <f>SUM(B4:J4)</f>
        <v>1769778.6480959037</v>
      </c>
      <c r="L4" s="13">
        <v>0</v>
      </c>
      <c r="M4" s="14">
        <f>K4+L4</f>
        <v>1769778.6480959037</v>
      </c>
      <c r="N4" s="13">
        <v>-36599.82754974976</v>
      </c>
      <c r="O4" s="15">
        <f>M4+N4</f>
        <v>1733178.820546154</v>
      </c>
      <c r="P4" s="13">
        <v>1743485.7145142925</v>
      </c>
      <c r="Q4" s="13">
        <v>-10306.893968138844</v>
      </c>
      <c r="R4" s="16"/>
      <c r="S4" s="17">
        <v>397</v>
      </c>
      <c r="T4" s="17">
        <v>397</v>
      </c>
      <c r="U4" s="17">
        <v>0</v>
      </c>
    </row>
    <row r="5" spans="1:21" ht="15">
      <c r="A5" s="12" t="s">
        <v>23</v>
      </c>
      <c r="B5" s="13">
        <v>855422.791872</v>
      </c>
      <c r="C5" s="13">
        <v>6198.8193103448275</v>
      </c>
      <c r="D5" s="13">
        <v>680.0000000000009</v>
      </c>
      <c r="E5" s="13">
        <v>23298.70588235296</v>
      </c>
      <c r="F5" s="13">
        <v>0</v>
      </c>
      <c r="G5" s="13">
        <v>25599.275462962934</v>
      </c>
      <c r="H5" s="13">
        <v>150000</v>
      </c>
      <c r="I5" s="13">
        <v>0</v>
      </c>
      <c r="J5" s="13">
        <v>17889.98</v>
      </c>
      <c r="K5" s="14">
        <f aca="true" t="shared" si="5" ref="K5:K55">SUM(B5:J5)</f>
        <v>1079089.5725276608</v>
      </c>
      <c r="L5" s="13">
        <v>0</v>
      </c>
      <c r="M5" s="14">
        <f aca="true" t="shared" si="6" ref="M5:M55">K5+L5</f>
        <v>1079089.5725276608</v>
      </c>
      <c r="N5" s="13">
        <v>-20256.618620148154</v>
      </c>
      <c r="O5" s="15">
        <f aca="true" t="shared" si="7" ref="O5:O55">M5+N5</f>
        <v>1058832.9539075126</v>
      </c>
      <c r="P5" s="13">
        <v>972558.9510416893</v>
      </c>
      <c r="Q5" s="13">
        <v>86274.00286582334</v>
      </c>
      <c r="R5" s="18"/>
      <c r="S5" s="17">
        <v>237</v>
      </c>
      <c r="T5" s="17">
        <v>263</v>
      </c>
      <c r="U5" s="17">
        <v>26</v>
      </c>
    </row>
    <row r="6" spans="1:21" ht="15">
      <c r="A6" s="12" t="s">
        <v>24</v>
      </c>
      <c r="B6" s="13">
        <v>1346559.071616</v>
      </c>
      <c r="C6" s="13">
        <v>63189.1013592233</v>
      </c>
      <c r="D6" s="13">
        <v>11716.601941747573</v>
      </c>
      <c r="E6" s="13">
        <v>53416.4662921348</v>
      </c>
      <c r="F6" s="13">
        <v>0</v>
      </c>
      <c r="G6" s="13">
        <v>101057.76382177297</v>
      </c>
      <c r="H6" s="13">
        <v>150000</v>
      </c>
      <c r="I6" s="13">
        <v>0</v>
      </c>
      <c r="J6" s="13">
        <v>43423.3</v>
      </c>
      <c r="K6" s="14">
        <f t="shared" si="5"/>
        <v>1769362.3050308786</v>
      </c>
      <c r="L6" s="13">
        <v>0</v>
      </c>
      <c r="M6" s="14">
        <f t="shared" si="6"/>
        <v>1769362.3050308786</v>
      </c>
      <c r="N6" s="13">
        <v>-36308.24489633807</v>
      </c>
      <c r="O6" s="15">
        <f t="shared" si="7"/>
        <v>1733054.0601345405</v>
      </c>
      <c r="P6" s="13">
        <v>1690369.0467188086</v>
      </c>
      <c r="Q6" s="13">
        <v>42685.013415731955</v>
      </c>
      <c r="R6" s="10"/>
      <c r="S6" s="17">
        <v>405</v>
      </c>
      <c r="T6" s="17">
        <v>414</v>
      </c>
      <c r="U6" s="17">
        <v>9</v>
      </c>
    </row>
    <row r="7" spans="1:21" ht="15">
      <c r="A7" s="12" t="s">
        <v>25</v>
      </c>
      <c r="B7" s="13">
        <v>689542.3265280001</v>
      </c>
      <c r="C7" s="13">
        <v>27505.35111111111</v>
      </c>
      <c r="D7" s="13">
        <v>3690.0000000000064</v>
      </c>
      <c r="E7" s="13">
        <v>35523.3956043956</v>
      </c>
      <c r="F7" s="13">
        <v>1962.9629629629628</v>
      </c>
      <c r="G7" s="13">
        <v>56867.85610112315</v>
      </c>
      <c r="H7" s="13">
        <v>150000</v>
      </c>
      <c r="I7" s="13">
        <v>0</v>
      </c>
      <c r="J7" s="13">
        <v>18759.64</v>
      </c>
      <c r="K7" s="14">
        <f t="shared" si="5"/>
        <v>983851.5323075928</v>
      </c>
      <c r="L7" s="13">
        <v>0</v>
      </c>
      <c r="M7" s="14">
        <f t="shared" si="6"/>
        <v>983851.5323075928</v>
      </c>
      <c r="N7" s="13">
        <v>-19719.411955601467</v>
      </c>
      <c r="O7" s="15">
        <f t="shared" si="7"/>
        <v>964132.1203519914</v>
      </c>
      <c r="P7" s="13">
        <v>986802.3272279267</v>
      </c>
      <c r="Q7" s="13">
        <v>-22670.206875935197</v>
      </c>
      <c r="R7" s="16"/>
      <c r="S7" s="17">
        <v>217</v>
      </c>
      <c r="T7" s="17">
        <v>212</v>
      </c>
      <c r="U7" s="17">
        <v>-5</v>
      </c>
    </row>
    <row r="8" spans="1:21" ht="15">
      <c r="A8" s="12" t="s">
        <v>26</v>
      </c>
      <c r="B8" s="13">
        <v>1343306.5134720001</v>
      </c>
      <c r="C8" s="13">
        <v>38241.76551724138</v>
      </c>
      <c r="D8" s="13">
        <v>2030.000000000001</v>
      </c>
      <c r="E8" s="13">
        <v>18060.26770538249</v>
      </c>
      <c r="F8" s="13">
        <v>0</v>
      </c>
      <c r="G8" s="13">
        <v>63771.174216637526</v>
      </c>
      <c r="H8" s="13">
        <v>150000</v>
      </c>
      <c r="I8" s="13">
        <v>0</v>
      </c>
      <c r="J8" s="13">
        <v>62033.28</v>
      </c>
      <c r="K8" s="14">
        <f t="shared" si="5"/>
        <v>1677443.0009112617</v>
      </c>
      <c r="L8" s="13">
        <v>0</v>
      </c>
      <c r="M8" s="14">
        <f t="shared" si="6"/>
        <v>1677443.0009112617</v>
      </c>
      <c r="N8" s="13">
        <v>-30732.942014940545</v>
      </c>
      <c r="O8" s="15">
        <f t="shared" si="7"/>
        <v>1646710.058896321</v>
      </c>
      <c r="P8" s="13">
        <v>1590762.760208673</v>
      </c>
      <c r="Q8" s="13">
        <v>55947.298687647795</v>
      </c>
      <c r="R8" s="10"/>
      <c r="S8" s="17">
        <v>400</v>
      </c>
      <c r="T8" s="17">
        <v>413</v>
      </c>
      <c r="U8" s="17">
        <v>13</v>
      </c>
    </row>
    <row r="9" spans="1:21" ht="15">
      <c r="A9" s="12" t="s">
        <v>27</v>
      </c>
      <c r="B9" s="13">
        <v>1281507.908736</v>
      </c>
      <c r="C9" s="13">
        <v>20946.090666666667</v>
      </c>
      <c r="D9" s="13">
        <v>620</v>
      </c>
      <c r="E9" s="13">
        <v>20430.197604790483</v>
      </c>
      <c r="F9" s="13">
        <v>0</v>
      </c>
      <c r="G9" s="13">
        <v>38507.58859467496</v>
      </c>
      <c r="H9" s="13">
        <v>150000</v>
      </c>
      <c r="I9" s="13">
        <v>0</v>
      </c>
      <c r="J9" s="13">
        <v>32050.53</v>
      </c>
      <c r="K9" s="14">
        <f t="shared" si="5"/>
        <v>1544062.3156021324</v>
      </c>
      <c r="L9" s="13">
        <v>0</v>
      </c>
      <c r="M9" s="14">
        <f t="shared" si="6"/>
        <v>1544062.3156021324</v>
      </c>
      <c r="N9" s="13">
        <v>-28737.91852814959</v>
      </c>
      <c r="O9" s="15">
        <f t="shared" si="7"/>
        <v>1515324.3970739827</v>
      </c>
      <c r="P9" s="13">
        <v>1406132.832893746</v>
      </c>
      <c r="Q9" s="13">
        <v>109191.56418023654</v>
      </c>
      <c r="R9" s="10"/>
      <c r="S9" s="17">
        <v>364</v>
      </c>
      <c r="T9" s="17">
        <v>394</v>
      </c>
      <c r="U9" s="17">
        <v>30</v>
      </c>
    </row>
    <row r="10" spans="1:21" ht="15">
      <c r="A10" s="12" t="s">
        <v>28</v>
      </c>
      <c r="B10" s="13">
        <v>926979.0710400001</v>
      </c>
      <c r="C10" s="13">
        <v>47247.0447761194</v>
      </c>
      <c r="D10" s="13">
        <v>3933.802816901408</v>
      </c>
      <c r="E10" s="13">
        <v>26706.400000000012</v>
      </c>
      <c r="F10" s="13">
        <v>3190.2985074626863</v>
      </c>
      <c r="G10" s="13">
        <v>77664.73029189189</v>
      </c>
      <c r="H10" s="13">
        <v>150000</v>
      </c>
      <c r="I10" s="13">
        <v>0</v>
      </c>
      <c r="J10" s="13">
        <v>12688.14</v>
      </c>
      <c r="K10" s="14">
        <f t="shared" si="5"/>
        <v>1248409.4874323753</v>
      </c>
      <c r="L10" s="13">
        <v>0</v>
      </c>
      <c r="M10" s="14">
        <f t="shared" si="6"/>
        <v>1248409.4874323753</v>
      </c>
      <c r="N10" s="13">
        <v>-24211.766419474137</v>
      </c>
      <c r="O10" s="15">
        <f t="shared" si="7"/>
        <v>1224197.7210129013</v>
      </c>
      <c r="P10" s="13">
        <v>1181116.766339771</v>
      </c>
      <c r="Q10" s="13">
        <v>43080.95467313053</v>
      </c>
      <c r="R10" s="10"/>
      <c r="S10" s="17">
        <v>270</v>
      </c>
      <c r="T10" s="17">
        <v>285</v>
      </c>
      <c r="U10" s="17">
        <v>15</v>
      </c>
    </row>
    <row r="11" spans="1:21" ht="15">
      <c r="A11" s="12" t="s">
        <v>29</v>
      </c>
      <c r="B11" s="13">
        <v>1297770.699456</v>
      </c>
      <c r="C11" s="13">
        <v>52806.94588235294</v>
      </c>
      <c r="D11" s="13">
        <v>6340.0000000000055</v>
      </c>
      <c r="E11" s="13">
        <v>71204.20231213866</v>
      </c>
      <c r="F11" s="13">
        <v>0</v>
      </c>
      <c r="G11" s="13">
        <v>136845.57159107566</v>
      </c>
      <c r="H11" s="13">
        <v>150000</v>
      </c>
      <c r="I11" s="13">
        <v>0</v>
      </c>
      <c r="J11" s="13">
        <v>30241.22</v>
      </c>
      <c r="K11" s="14">
        <f t="shared" si="5"/>
        <v>1745208.6392415673</v>
      </c>
      <c r="L11" s="13">
        <v>0</v>
      </c>
      <c r="M11" s="14">
        <f t="shared" si="6"/>
        <v>1745208.6392415673</v>
      </c>
      <c r="N11" s="13">
        <v>-38851.36639007293</v>
      </c>
      <c r="O11" s="15">
        <f t="shared" si="7"/>
        <v>1706357.2728514944</v>
      </c>
      <c r="P11" s="13">
        <v>1771227.2461358432</v>
      </c>
      <c r="Q11" s="13">
        <v>-64869.973284348845</v>
      </c>
      <c r="R11" s="10"/>
      <c r="S11" s="17">
        <v>411</v>
      </c>
      <c r="T11" s="17">
        <v>399</v>
      </c>
      <c r="U11" s="17">
        <v>-12</v>
      </c>
    </row>
    <row r="12" spans="1:21" ht="15">
      <c r="A12" s="12" t="s">
        <v>30</v>
      </c>
      <c r="B12" s="13">
        <v>1226214.420288</v>
      </c>
      <c r="C12" s="13">
        <v>102811.19754475701</v>
      </c>
      <c r="D12" s="13">
        <v>17436.25000000003</v>
      </c>
      <c r="E12" s="13">
        <v>33922.886792452846</v>
      </c>
      <c r="F12" s="13">
        <v>964.1943734015346</v>
      </c>
      <c r="G12" s="13">
        <v>110448.2164360299</v>
      </c>
      <c r="H12" s="13">
        <v>150000</v>
      </c>
      <c r="I12" s="13">
        <v>0</v>
      </c>
      <c r="J12" s="13">
        <v>37478.44</v>
      </c>
      <c r="K12" s="14">
        <f t="shared" si="5"/>
        <v>1679275.6054346412</v>
      </c>
      <c r="L12" s="13">
        <v>0</v>
      </c>
      <c r="M12" s="14">
        <f t="shared" si="6"/>
        <v>1679275.6054346412</v>
      </c>
      <c r="N12" s="13">
        <v>-32194.866563751344</v>
      </c>
      <c r="O12" s="15">
        <f t="shared" si="7"/>
        <v>1647080.7388708899</v>
      </c>
      <c r="P12" s="13">
        <v>1723279.6339335744</v>
      </c>
      <c r="Q12" s="13">
        <v>-76198.89506268455</v>
      </c>
      <c r="R12" s="10"/>
      <c r="S12" s="17">
        <v>391</v>
      </c>
      <c r="T12" s="17">
        <v>377</v>
      </c>
      <c r="U12" s="17">
        <v>-14</v>
      </c>
    </row>
    <row r="13" spans="1:21" ht="15">
      <c r="A13" s="12" t="s">
        <v>31</v>
      </c>
      <c r="B13" s="13">
        <v>1021303.257216</v>
      </c>
      <c r="C13" s="13">
        <v>76277.97407665505</v>
      </c>
      <c r="D13" s="13">
        <v>14817.188498402544</v>
      </c>
      <c r="E13" s="13">
        <v>43936.54022988505</v>
      </c>
      <c r="F13" s="13">
        <v>1094.0766550522646</v>
      </c>
      <c r="G13" s="13">
        <v>101256.34094875636</v>
      </c>
      <c r="H13" s="13">
        <v>150000</v>
      </c>
      <c r="I13" s="13">
        <v>0</v>
      </c>
      <c r="J13" s="13">
        <v>18271.46</v>
      </c>
      <c r="K13" s="14">
        <f t="shared" si="5"/>
        <v>1426956.8376247513</v>
      </c>
      <c r="L13" s="13">
        <v>95510.06536324341</v>
      </c>
      <c r="M13" s="14">
        <f t="shared" si="6"/>
        <v>1522466.9029879947</v>
      </c>
      <c r="N13" s="13">
        <v>-28954.16511631301</v>
      </c>
      <c r="O13" s="15">
        <f t="shared" si="7"/>
        <v>1493512.7378716818</v>
      </c>
      <c r="P13" s="13">
        <v>1391358.6019198939</v>
      </c>
      <c r="Q13" s="13">
        <v>102154.13595178793</v>
      </c>
      <c r="R13" s="10"/>
      <c r="S13" s="17">
        <v>284</v>
      </c>
      <c r="T13" s="17">
        <v>314</v>
      </c>
      <c r="U13" s="17">
        <v>30</v>
      </c>
    </row>
    <row r="14" spans="1:21" ht="15">
      <c r="A14" s="12" t="s">
        <v>32</v>
      </c>
      <c r="B14" s="13">
        <v>666774.41952</v>
      </c>
      <c r="C14" s="13">
        <v>7446.07536231884</v>
      </c>
      <c r="D14" s="13">
        <v>609.9999999999993</v>
      </c>
      <c r="E14" s="13">
        <v>9702.942857142878</v>
      </c>
      <c r="F14" s="13">
        <v>0</v>
      </c>
      <c r="G14" s="13">
        <v>35065.94367567564</v>
      </c>
      <c r="H14" s="13">
        <v>150000</v>
      </c>
      <c r="I14" s="13">
        <v>0</v>
      </c>
      <c r="J14" s="13">
        <v>17268.8</v>
      </c>
      <c r="K14" s="14">
        <f t="shared" si="5"/>
        <v>886868.1814151375</v>
      </c>
      <c r="L14" s="13">
        <v>0</v>
      </c>
      <c r="M14" s="14">
        <f t="shared" si="6"/>
        <v>886868.1814151375</v>
      </c>
      <c r="N14" s="13">
        <v>-15480.625701743638</v>
      </c>
      <c r="O14" s="15">
        <f t="shared" si="7"/>
        <v>871387.5557133938</v>
      </c>
      <c r="P14" s="13">
        <v>865307.4312171834</v>
      </c>
      <c r="Q14" s="13">
        <v>6080.1244962103665</v>
      </c>
      <c r="R14" s="10"/>
      <c r="S14" s="17">
        <v>204</v>
      </c>
      <c r="T14" s="17">
        <v>205</v>
      </c>
      <c r="U14" s="17">
        <v>1</v>
      </c>
    </row>
    <row r="15" spans="1:21" ht="15">
      <c r="A15" s="12" t="s">
        <v>33</v>
      </c>
      <c r="B15" s="13">
        <v>686289.768384</v>
      </c>
      <c r="C15" s="13">
        <v>48304.26028708134</v>
      </c>
      <c r="D15" s="13">
        <v>5630.0000000000055</v>
      </c>
      <c r="E15" s="13">
        <v>14922.712707182294</v>
      </c>
      <c r="F15" s="13">
        <v>0</v>
      </c>
      <c r="G15" s="13">
        <v>54371.28345809154</v>
      </c>
      <c r="H15" s="13">
        <v>150000</v>
      </c>
      <c r="I15" s="13">
        <v>0</v>
      </c>
      <c r="J15" s="13">
        <v>23107.9</v>
      </c>
      <c r="K15" s="14">
        <f t="shared" si="5"/>
        <v>982625.9248363553</v>
      </c>
      <c r="L15" s="13">
        <v>0</v>
      </c>
      <c r="M15" s="14">
        <f t="shared" si="6"/>
        <v>982625.9248363553</v>
      </c>
      <c r="N15" s="13">
        <v>-17252.618528086085</v>
      </c>
      <c r="O15" s="15">
        <f t="shared" si="7"/>
        <v>965373.3063082692</v>
      </c>
      <c r="P15" s="13">
        <v>957958.92918072</v>
      </c>
      <c r="Q15" s="13">
        <v>7414.377127549145</v>
      </c>
      <c r="R15" s="10"/>
      <c r="S15" s="17">
        <v>208</v>
      </c>
      <c r="T15" s="17">
        <v>211</v>
      </c>
      <c r="U15" s="17">
        <v>3</v>
      </c>
    </row>
    <row r="16" spans="1:21" ht="15">
      <c r="A16" s="12" t="s">
        <v>34</v>
      </c>
      <c r="B16" s="13">
        <v>1021303.257216</v>
      </c>
      <c r="C16" s="13">
        <v>23510.1896819788</v>
      </c>
      <c r="D16" s="13">
        <v>2066.3225806451596</v>
      </c>
      <c r="E16" s="13">
        <v>44216.51574803149</v>
      </c>
      <c r="F16" s="13">
        <v>0</v>
      </c>
      <c r="G16" s="13">
        <v>66802.04638611566</v>
      </c>
      <c r="H16" s="13">
        <v>150000</v>
      </c>
      <c r="I16" s="13">
        <v>0</v>
      </c>
      <c r="J16" s="13">
        <v>19753.52</v>
      </c>
      <c r="K16" s="14">
        <f t="shared" si="5"/>
        <v>1327651.8516127712</v>
      </c>
      <c r="L16" s="13">
        <v>0</v>
      </c>
      <c r="M16" s="14">
        <f t="shared" si="6"/>
        <v>1327651.8516127712</v>
      </c>
      <c r="N16" s="13">
        <v>-27537.57915846762</v>
      </c>
      <c r="O16" s="15">
        <f t="shared" si="7"/>
        <v>1300114.2724543035</v>
      </c>
      <c r="P16" s="13">
        <v>1171000.9208950414</v>
      </c>
      <c r="Q16" s="13">
        <v>129113.35155926179</v>
      </c>
      <c r="R16" s="19"/>
      <c r="S16" s="17">
        <v>279</v>
      </c>
      <c r="T16" s="17">
        <v>314</v>
      </c>
      <c r="U16" s="17">
        <v>35</v>
      </c>
    </row>
    <row r="17" spans="1:21" ht="15">
      <c r="A17" s="12" t="s">
        <v>35</v>
      </c>
      <c r="B17" s="13">
        <v>1314033.490176</v>
      </c>
      <c r="C17" s="13">
        <v>106872.29538461538</v>
      </c>
      <c r="D17" s="13">
        <v>21130</v>
      </c>
      <c r="E17" s="13">
        <v>47038.56069364165</v>
      </c>
      <c r="F17" s="13">
        <v>0</v>
      </c>
      <c r="G17" s="13">
        <v>103604.78195602937</v>
      </c>
      <c r="H17" s="13">
        <v>150000</v>
      </c>
      <c r="I17" s="13">
        <v>0</v>
      </c>
      <c r="J17" s="13">
        <v>43082.7</v>
      </c>
      <c r="K17" s="14">
        <f t="shared" si="5"/>
        <v>1785761.8282102863</v>
      </c>
      <c r="L17" s="13">
        <v>0</v>
      </c>
      <c r="M17" s="14">
        <f t="shared" si="6"/>
        <v>1785761.8282102863</v>
      </c>
      <c r="N17" s="13">
        <v>-35073.106590392774</v>
      </c>
      <c r="O17" s="15">
        <f t="shared" si="7"/>
        <v>1750688.7216198936</v>
      </c>
      <c r="P17" s="13">
        <v>1783235.8398369118</v>
      </c>
      <c r="Q17" s="13">
        <v>-32547.1182170182</v>
      </c>
      <c r="R17" s="10"/>
      <c r="S17" s="17">
        <v>413</v>
      </c>
      <c r="T17" s="17">
        <v>404</v>
      </c>
      <c r="U17" s="17">
        <v>-9</v>
      </c>
    </row>
    <row r="18" spans="1:21" ht="15">
      <c r="A18" s="12" t="s">
        <v>36</v>
      </c>
      <c r="B18" s="13">
        <v>1636036.746432</v>
      </c>
      <c r="C18" s="13">
        <v>63964.75534883721</v>
      </c>
      <c r="D18" s="13">
        <v>8710.000000000004</v>
      </c>
      <c r="E18" s="13">
        <v>53191.33656174331</v>
      </c>
      <c r="F18" s="13">
        <v>0</v>
      </c>
      <c r="G18" s="13">
        <v>136647.11506745536</v>
      </c>
      <c r="H18" s="13">
        <v>150000</v>
      </c>
      <c r="I18" s="13">
        <v>0</v>
      </c>
      <c r="J18" s="13">
        <v>51435.93</v>
      </c>
      <c r="K18" s="14">
        <f t="shared" si="5"/>
        <v>2099985.883410036</v>
      </c>
      <c r="L18" s="13">
        <v>0</v>
      </c>
      <c r="M18" s="14">
        <f t="shared" si="6"/>
        <v>2099985.883410036</v>
      </c>
      <c r="N18" s="13">
        <v>-43389.702962181815</v>
      </c>
      <c r="O18" s="15">
        <f t="shared" si="7"/>
        <v>2056596.1804478543</v>
      </c>
      <c r="P18" s="13">
        <v>1960759.31406893</v>
      </c>
      <c r="Q18" s="13">
        <v>95836.86637892434</v>
      </c>
      <c r="R18" s="10"/>
      <c r="S18" s="17">
        <v>470</v>
      </c>
      <c r="T18" s="17">
        <v>503</v>
      </c>
      <c r="U18" s="17">
        <v>33</v>
      </c>
    </row>
    <row r="19" spans="1:21" ht="15">
      <c r="A19" s="12" t="s">
        <v>37</v>
      </c>
      <c r="B19" s="13">
        <v>660269.303232</v>
      </c>
      <c r="C19" s="13">
        <v>63935.924705882346</v>
      </c>
      <c r="D19" s="13">
        <v>11702.352941176474</v>
      </c>
      <c r="E19" s="13">
        <v>27672.749999999967</v>
      </c>
      <c r="F19" s="13">
        <v>0</v>
      </c>
      <c r="G19" s="13">
        <v>53546.156391151366</v>
      </c>
      <c r="H19" s="13">
        <v>150000</v>
      </c>
      <c r="I19" s="13">
        <v>0</v>
      </c>
      <c r="J19" s="13">
        <v>20623.18</v>
      </c>
      <c r="K19" s="14">
        <f t="shared" si="5"/>
        <v>987749.6672702102</v>
      </c>
      <c r="L19" s="13">
        <v>0</v>
      </c>
      <c r="M19" s="14">
        <f t="shared" si="6"/>
        <v>987749.6672702102</v>
      </c>
      <c r="N19" s="13">
        <v>-18136.362037857816</v>
      </c>
      <c r="O19" s="15">
        <f t="shared" si="7"/>
        <v>969613.3052323525</v>
      </c>
      <c r="P19" s="13">
        <v>997892.2697484295</v>
      </c>
      <c r="Q19" s="13">
        <v>-28278.96451607719</v>
      </c>
      <c r="R19" s="10"/>
      <c r="S19" s="17">
        <v>207</v>
      </c>
      <c r="T19" s="17">
        <v>203</v>
      </c>
      <c r="U19" s="17">
        <v>-4</v>
      </c>
    </row>
    <row r="20" spans="1:21" ht="15">
      <c r="A20" s="12" t="s">
        <v>38</v>
      </c>
      <c r="B20" s="13">
        <v>1310780.932032</v>
      </c>
      <c r="C20" s="13">
        <v>64029.10837772397</v>
      </c>
      <c r="D20" s="13">
        <v>14385.69651741294</v>
      </c>
      <c r="E20" s="13">
        <v>32386.706140350903</v>
      </c>
      <c r="F20" s="13">
        <v>1951.5738498789349</v>
      </c>
      <c r="G20" s="13">
        <v>103235.12115228201</v>
      </c>
      <c r="H20" s="13">
        <v>150000</v>
      </c>
      <c r="I20" s="13">
        <v>0</v>
      </c>
      <c r="J20" s="13">
        <v>40838.58</v>
      </c>
      <c r="K20" s="14">
        <f t="shared" si="5"/>
        <v>1717607.718069649</v>
      </c>
      <c r="L20" s="13">
        <v>0</v>
      </c>
      <c r="M20" s="14">
        <f t="shared" si="6"/>
        <v>1717607.718069649</v>
      </c>
      <c r="N20" s="13">
        <v>-33359.52153674103</v>
      </c>
      <c r="O20" s="15">
        <f t="shared" si="7"/>
        <v>1684248.1965329081</v>
      </c>
      <c r="P20" s="13">
        <v>1676390.326651994</v>
      </c>
      <c r="Q20" s="13">
        <v>7857.86988091399</v>
      </c>
      <c r="R20" s="10"/>
      <c r="S20" s="17">
        <v>406</v>
      </c>
      <c r="T20" s="17">
        <v>403</v>
      </c>
      <c r="U20" s="17">
        <v>-3</v>
      </c>
    </row>
    <row r="21" spans="1:21" ht="15">
      <c r="A21" s="12" t="s">
        <v>39</v>
      </c>
      <c r="B21" s="13">
        <v>1356316.746048</v>
      </c>
      <c r="C21" s="13">
        <v>32574.610285714287</v>
      </c>
      <c r="D21" s="13">
        <v>5894.134615384628</v>
      </c>
      <c r="E21" s="13">
        <v>52975.6288343559</v>
      </c>
      <c r="F21" s="13">
        <v>0</v>
      </c>
      <c r="G21" s="13">
        <v>82914.05610474496</v>
      </c>
      <c r="H21" s="13">
        <v>150000</v>
      </c>
      <c r="I21" s="13">
        <v>0</v>
      </c>
      <c r="J21" s="13">
        <v>21368.59</v>
      </c>
      <c r="K21" s="14">
        <f t="shared" si="5"/>
        <v>1702043.7658882</v>
      </c>
      <c r="L21" s="13">
        <v>0</v>
      </c>
      <c r="M21" s="14">
        <f t="shared" si="6"/>
        <v>1702043.7658882</v>
      </c>
      <c r="N21" s="13">
        <v>-35685.758661230524</v>
      </c>
      <c r="O21" s="15">
        <f t="shared" si="7"/>
        <v>1666358.0072269693</v>
      </c>
      <c r="P21" s="13">
        <v>1434925.7883788939</v>
      </c>
      <c r="Q21" s="13">
        <v>231432.21884807525</v>
      </c>
      <c r="R21" s="10"/>
      <c r="S21" s="17">
        <v>349</v>
      </c>
      <c r="T21" s="17">
        <v>417</v>
      </c>
      <c r="U21" s="17">
        <v>68</v>
      </c>
    </row>
    <row r="22" spans="1:21" ht="15">
      <c r="A22" s="12" t="s">
        <v>40</v>
      </c>
      <c r="B22" s="13">
        <v>1743371.165184</v>
      </c>
      <c r="C22" s="13">
        <v>43271.659842519686</v>
      </c>
      <c r="D22" s="13">
        <v>3110.000000000001</v>
      </c>
      <c r="E22" s="13">
        <v>32578.224215246566</v>
      </c>
      <c r="F22" s="13">
        <v>0</v>
      </c>
      <c r="G22" s="13">
        <v>73433.15819264576</v>
      </c>
      <c r="H22" s="13">
        <v>150000</v>
      </c>
      <c r="I22" s="13">
        <v>0</v>
      </c>
      <c r="J22" s="13">
        <v>48334.26</v>
      </c>
      <c r="K22" s="14">
        <f t="shared" si="5"/>
        <v>2094098.467434412</v>
      </c>
      <c r="L22" s="13">
        <v>0</v>
      </c>
      <c r="M22" s="14">
        <f t="shared" si="6"/>
        <v>2094098.467434412</v>
      </c>
      <c r="N22" s="13">
        <v>-40513.622979720094</v>
      </c>
      <c r="O22" s="15">
        <f t="shared" si="7"/>
        <v>2053584.844454692</v>
      </c>
      <c r="P22" s="13">
        <v>1942282.8324423858</v>
      </c>
      <c r="Q22" s="13">
        <v>111302.01201230614</v>
      </c>
      <c r="R22" s="10"/>
      <c r="S22" s="17">
        <v>507</v>
      </c>
      <c r="T22" s="17">
        <v>536</v>
      </c>
      <c r="U22" s="17">
        <v>29</v>
      </c>
    </row>
    <row r="23" spans="1:21" ht="15">
      <c r="A23" s="12" t="s">
        <v>41</v>
      </c>
      <c r="B23" s="13">
        <v>1327043.722752</v>
      </c>
      <c r="C23" s="13">
        <v>62200.32</v>
      </c>
      <c r="D23" s="13">
        <v>13184.630541871922</v>
      </c>
      <c r="E23" s="13">
        <v>60473.689655172384</v>
      </c>
      <c r="F23" s="13">
        <v>2000</v>
      </c>
      <c r="G23" s="13">
        <v>104977.80522971683</v>
      </c>
      <c r="H23" s="13">
        <v>150000</v>
      </c>
      <c r="I23" s="13">
        <v>0</v>
      </c>
      <c r="J23" s="13">
        <v>48334.26</v>
      </c>
      <c r="K23" s="14">
        <f t="shared" si="5"/>
        <v>1768214.4281787614</v>
      </c>
      <c r="L23" s="13">
        <v>0</v>
      </c>
      <c r="M23" s="14">
        <f t="shared" si="6"/>
        <v>1768214.4281787614</v>
      </c>
      <c r="N23" s="13">
        <v>-36882.21648862232</v>
      </c>
      <c r="O23" s="15">
        <f t="shared" si="7"/>
        <v>1731332.211690139</v>
      </c>
      <c r="P23" s="13">
        <v>1718325.5368406828</v>
      </c>
      <c r="Q23" s="13">
        <v>13006.674849455943</v>
      </c>
      <c r="R23" s="10"/>
      <c r="S23" s="17">
        <v>403</v>
      </c>
      <c r="T23" s="17">
        <v>408</v>
      </c>
      <c r="U23" s="17">
        <v>5</v>
      </c>
    </row>
    <row r="24" spans="1:21" ht="15">
      <c r="A24" s="12" t="s">
        <v>42</v>
      </c>
      <c r="B24" s="13">
        <v>1346559.071616</v>
      </c>
      <c r="C24" s="13">
        <v>47580.250619469036</v>
      </c>
      <c r="D24" s="13">
        <v>6078.868778280547</v>
      </c>
      <c r="E24" s="13">
        <v>45650.87335092344</v>
      </c>
      <c r="F24" s="13">
        <v>0</v>
      </c>
      <c r="G24" s="13">
        <v>106337.16587979473</v>
      </c>
      <c r="H24" s="13">
        <v>150000</v>
      </c>
      <c r="I24" s="13">
        <v>0</v>
      </c>
      <c r="J24" s="13">
        <v>24226.02</v>
      </c>
      <c r="K24" s="14">
        <f t="shared" si="5"/>
        <v>1726432.2502444675</v>
      </c>
      <c r="L24" s="13">
        <v>0</v>
      </c>
      <c r="M24" s="14">
        <f t="shared" si="6"/>
        <v>1726432.2502444675</v>
      </c>
      <c r="N24" s="13">
        <v>-35663.52911586823</v>
      </c>
      <c r="O24" s="15">
        <f t="shared" si="7"/>
        <v>1690768.7211285993</v>
      </c>
      <c r="P24" s="13">
        <v>1750025.346895279</v>
      </c>
      <c r="Q24" s="13">
        <v>-59256.62576667941</v>
      </c>
      <c r="R24" s="10"/>
      <c r="S24" s="17">
        <v>425</v>
      </c>
      <c r="T24" s="17">
        <v>414</v>
      </c>
      <c r="U24" s="17">
        <v>-11</v>
      </c>
    </row>
    <row r="25" spans="1:21" ht="15">
      <c r="A25" s="12" t="s">
        <v>43</v>
      </c>
      <c r="B25" s="13">
        <v>1905999.072384</v>
      </c>
      <c r="C25" s="13">
        <v>87261.09257142857</v>
      </c>
      <c r="D25" s="13">
        <v>23940.00000000002</v>
      </c>
      <c r="E25" s="13">
        <v>46260.91935483878</v>
      </c>
      <c r="F25" s="13">
        <v>1046.4285714285716</v>
      </c>
      <c r="G25" s="13">
        <v>155451.2915650468</v>
      </c>
      <c r="H25" s="13">
        <v>150000</v>
      </c>
      <c r="I25" s="13">
        <v>0</v>
      </c>
      <c r="J25" s="13">
        <v>51177.46</v>
      </c>
      <c r="K25" s="14">
        <f t="shared" si="5"/>
        <v>2421136.264446743</v>
      </c>
      <c r="L25" s="13">
        <v>0</v>
      </c>
      <c r="M25" s="14">
        <f t="shared" si="6"/>
        <v>2421136.264446743</v>
      </c>
      <c r="N25" s="13">
        <v>-48639.30041143677</v>
      </c>
      <c r="O25" s="15">
        <f t="shared" si="7"/>
        <v>2372496.964035306</v>
      </c>
      <c r="P25" s="13">
        <v>2281008.4708277937</v>
      </c>
      <c r="Q25" s="13">
        <v>91488.49320751242</v>
      </c>
      <c r="R25" s="10"/>
      <c r="S25" s="17">
        <v>562</v>
      </c>
      <c r="T25" s="17">
        <v>586</v>
      </c>
      <c r="U25" s="17">
        <v>24</v>
      </c>
    </row>
    <row r="26" spans="1:21" ht="15">
      <c r="A26" s="12" t="s">
        <v>44</v>
      </c>
      <c r="B26" s="13">
        <v>1675067.44416</v>
      </c>
      <c r="C26" s="13">
        <v>76938.96789168278</v>
      </c>
      <c r="D26" s="13">
        <v>13907.003891050577</v>
      </c>
      <c r="E26" s="13">
        <v>83545.69700460823</v>
      </c>
      <c r="F26" s="13">
        <v>996.1315280464216</v>
      </c>
      <c r="G26" s="13">
        <v>146872.36154541298</v>
      </c>
      <c r="H26" s="13">
        <v>150000</v>
      </c>
      <c r="I26" s="13">
        <v>0</v>
      </c>
      <c r="J26" s="13">
        <v>30758.17</v>
      </c>
      <c r="K26" s="14">
        <f t="shared" si="5"/>
        <v>2178085.7760208007</v>
      </c>
      <c r="L26" s="13">
        <v>0</v>
      </c>
      <c r="M26" s="14">
        <f t="shared" si="6"/>
        <v>2178085.7760208007</v>
      </c>
      <c r="N26" s="13">
        <v>-47963.18605305855</v>
      </c>
      <c r="O26" s="15">
        <f t="shared" si="7"/>
        <v>2130122.589967742</v>
      </c>
      <c r="P26" s="13">
        <v>2150619.992465372</v>
      </c>
      <c r="Q26" s="13">
        <v>-20497.4024976301</v>
      </c>
      <c r="R26" s="10"/>
      <c r="S26" s="17">
        <v>517</v>
      </c>
      <c r="T26" s="17">
        <v>515</v>
      </c>
      <c r="U26" s="17">
        <v>-2</v>
      </c>
    </row>
    <row r="27" spans="1:21" ht="15">
      <c r="A27" s="12" t="s">
        <v>45</v>
      </c>
      <c r="B27" s="13">
        <v>1704340.4674560002</v>
      </c>
      <c r="C27" s="13">
        <v>52307.9970791075</v>
      </c>
      <c r="D27" s="13">
        <v>6401.136363636353</v>
      </c>
      <c r="E27" s="13">
        <v>44041.06605922553</v>
      </c>
      <c r="F27" s="13">
        <v>0</v>
      </c>
      <c r="G27" s="13">
        <v>112795.47387756778</v>
      </c>
      <c r="H27" s="13">
        <v>150000</v>
      </c>
      <c r="I27" s="13">
        <v>0</v>
      </c>
      <c r="J27" s="13">
        <v>31275.11</v>
      </c>
      <c r="K27" s="14">
        <f t="shared" si="5"/>
        <v>2101161.2508355374</v>
      </c>
      <c r="L27" s="13">
        <v>0</v>
      </c>
      <c r="M27" s="14">
        <f t="shared" si="6"/>
        <v>2101161.2508355374</v>
      </c>
      <c r="N27" s="13">
        <v>-42690.29089028528</v>
      </c>
      <c r="O27" s="15">
        <f t="shared" si="7"/>
        <v>2058470.9599452522</v>
      </c>
      <c r="P27" s="13">
        <v>1981915.1381501155</v>
      </c>
      <c r="Q27" s="13">
        <v>76555.82179513667</v>
      </c>
      <c r="R27" s="10"/>
      <c r="S27" s="17">
        <v>500</v>
      </c>
      <c r="T27" s="17">
        <v>524</v>
      </c>
      <c r="U27" s="17">
        <v>24</v>
      </c>
    </row>
    <row r="28" spans="1:21" ht="15">
      <c r="A28" s="12" t="s">
        <v>46</v>
      </c>
      <c r="B28" s="13">
        <v>1509186.978816</v>
      </c>
      <c r="C28" s="13">
        <v>89837.40978540771</v>
      </c>
      <c r="D28" s="13">
        <v>22552.78969957078</v>
      </c>
      <c r="E28" s="13">
        <v>65731.57575757572</v>
      </c>
      <c r="F28" s="13">
        <v>0</v>
      </c>
      <c r="G28" s="13">
        <v>110263.70244082868</v>
      </c>
      <c r="H28" s="13">
        <v>150000</v>
      </c>
      <c r="I28" s="13">
        <v>0</v>
      </c>
      <c r="J28" s="13">
        <v>32825.94</v>
      </c>
      <c r="K28" s="14">
        <f t="shared" si="5"/>
        <v>1980398.396499383</v>
      </c>
      <c r="L28" s="13">
        <v>0</v>
      </c>
      <c r="M28" s="14">
        <f t="shared" si="6"/>
        <v>1980398.396499383</v>
      </c>
      <c r="N28" s="13">
        <v>-41221.619697500864</v>
      </c>
      <c r="O28" s="15">
        <f t="shared" si="7"/>
        <v>1939176.776801882</v>
      </c>
      <c r="P28" s="13">
        <v>1966837.7382496307</v>
      </c>
      <c r="Q28" s="13">
        <v>-27660.96144774859</v>
      </c>
      <c r="R28" s="10"/>
      <c r="S28" s="17">
        <v>467</v>
      </c>
      <c r="T28" s="17">
        <v>464</v>
      </c>
      <c r="U28" s="17">
        <v>-3</v>
      </c>
    </row>
    <row r="29" spans="1:21" ht="15">
      <c r="A29" s="12" t="s">
        <v>47</v>
      </c>
      <c r="B29" s="13">
        <v>1157910.699264</v>
      </c>
      <c r="C29" s="13">
        <v>66916.60800000001</v>
      </c>
      <c r="D29" s="13">
        <v>10960.788732394365</v>
      </c>
      <c r="E29" s="13">
        <v>41176.58934169274</v>
      </c>
      <c r="F29" s="13">
        <v>5340</v>
      </c>
      <c r="G29" s="13">
        <v>68104.55746804322</v>
      </c>
      <c r="H29" s="13">
        <v>150000</v>
      </c>
      <c r="I29" s="13">
        <v>0</v>
      </c>
      <c r="J29" s="13">
        <v>30758.17</v>
      </c>
      <c r="K29" s="14">
        <f t="shared" si="5"/>
        <v>1531167.41280613</v>
      </c>
      <c r="L29" s="13">
        <v>0</v>
      </c>
      <c r="M29" s="14">
        <f t="shared" si="6"/>
        <v>1531167.41280613</v>
      </c>
      <c r="N29" s="13">
        <v>-29900.99993754115</v>
      </c>
      <c r="O29" s="15">
        <f t="shared" si="7"/>
        <v>1501266.412868589</v>
      </c>
      <c r="P29" s="13">
        <v>1661878.4434018203</v>
      </c>
      <c r="Q29" s="13">
        <v>-160612.0305332311</v>
      </c>
      <c r="R29" s="10"/>
      <c r="S29" s="17">
        <v>395</v>
      </c>
      <c r="T29" s="17">
        <v>356</v>
      </c>
      <c r="U29" s="17">
        <v>-39</v>
      </c>
    </row>
    <row r="30" spans="1:21" ht="15">
      <c r="A30" s="12" t="s">
        <v>48</v>
      </c>
      <c r="B30" s="13">
        <v>1024555.81536</v>
      </c>
      <c r="C30" s="13">
        <v>83153.74344827585</v>
      </c>
      <c r="D30" s="13">
        <v>16320.000000000015</v>
      </c>
      <c r="E30" s="13">
        <v>37451.84210526322</v>
      </c>
      <c r="F30" s="13">
        <v>0</v>
      </c>
      <c r="G30" s="13">
        <v>91524.32189596926</v>
      </c>
      <c r="H30" s="13">
        <v>150000</v>
      </c>
      <c r="I30" s="13">
        <v>0</v>
      </c>
      <c r="J30" s="13">
        <v>37478.44</v>
      </c>
      <c r="K30" s="14">
        <f t="shared" si="5"/>
        <v>1440484.1628095084</v>
      </c>
      <c r="L30" s="13">
        <v>89066.10083111665</v>
      </c>
      <c r="M30" s="14">
        <f t="shared" si="6"/>
        <v>1529550.263640625</v>
      </c>
      <c r="N30" s="13">
        <v>-27884.62475745492</v>
      </c>
      <c r="O30" s="15">
        <f t="shared" si="7"/>
        <v>1501665.63888317</v>
      </c>
      <c r="P30" s="13">
        <v>1426279.1233657447</v>
      </c>
      <c r="Q30" s="13">
        <v>75386.51551742526</v>
      </c>
      <c r="R30" s="10"/>
      <c r="S30" s="17">
        <v>294</v>
      </c>
      <c r="T30" s="17">
        <v>315</v>
      </c>
      <c r="U30" s="17">
        <v>21</v>
      </c>
    </row>
    <row r="31" spans="1:21" ht="15">
      <c r="A31" s="12" t="s">
        <v>49</v>
      </c>
      <c r="B31" s="13">
        <v>2042606.514432</v>
      </c>
      <c r="C31" s="13">
        <v>44025.69846153846</v>
      </c>
      <c r="D31" s="13">
        <v>2252.608695652173</v>
      </c>
      <c r="E31" s="13">
        <v>73245.61956521735</v>
      </c>
      <c r="F31" s="13">
        <v>3019.2307692307695</v>
      </c>
      <c r="G31" s="13">
        <v>106252.50224726892</v>
      </c>
      <c r="H31" s="13">
        <v>150000</v>
      </c>
      <c r="I31" s="13">
        <v>0</v>
      </c>
      <c r="J31" s="13">
        <v>63067.17</v>
      </c>
      <c r="K31" s="14">
        <f t="shared" si="5"/>
        <v>2484469.3441709075</v>
      </c>
      <c r="L31" s="13">
        <v>0</v>
      </c>
      <c r="M31" s="14">
        <f t="shared" si="6"/>
        <v>2484469.3441709075</v>
      </c>
      <c r="N31" s="13">
        <v>-52231.02883777176</v>
      </c>
      <c r="O31" s="15">
        <f t="shared" si="7"/>
        <v>2432238.315333136</v>
      </c>
      <c r="P31" s="13">
        <v>2388816.532805688</v>
      </c>
      <c r="Q31" s="13">
        <v>43421.78252744768</v>
      </c>
      <c r="R31" s="10"/>
      <c r="S31" s="17">
        <v>621</v>
      </c>
      <c r="T31" s="17">
        <v>628</v>
      </c>
      <c r="U31" s="17">
        <v>7</v>
      </c>
    </row>
    <row r="32" spans="1:21" ht="15">
      <c r="A32" s="12" t="s">
        <v>50</v>
      </c>
      <c r="B32" s="13">
        <v>1327043.722752</v>
      </c>
      <c r="C32" s="13">
        <v>113770.37373134328</v>
      </c>
      <c r="D32" s="13">
        <v>16219.754299754299</v>
      </c>
      <c r="E32" s="13">
        <v>28009.02564102559</v>
      </c>
      <c r="F32" s="13">
        <v>1014.9253731343284</v>
      </c>
      <c r="G32" s="13">
        <v>143726.43006565096</v>
      </c>
      <c r="H32" s="13">
        <v>150000</v>
      </c>
      <c r="I32" s="13">
        <v>0</v>
      </c>
      <c r="J32" s="13">
        <v>34987.14</v>
      </c>
      <c r="K32" s="14">
        <f t="shared" si="5"/>
        <v>1814771.3718629084</v>
      </c>
      <c r="L32" s="13">
        <v>0</v>
      </c>
      <c r="M32" s="14">
        <f t="shared" si="6"/>
        <v>1814771.3718629084</v>
      </c>
      <c r="N32" s="13">
        <v>-34887.756615460814</v>
      </c>
      <c r="O32" s="15">
        <f t="shared" si="7"/>
        <v>1779883.6152474475</v>
      </c>
      <c r="P32" s="13">
        <v>1729647.8985426703</v>
      </c>
      <c r="Q32" s="13">
        <v>50235.71670477721</v>
      </c>
      <c r="R32" s="10"/>
      <c r="S32" s="17">
        <v>399</v>
      </c>
      <c r="T32" s="17">
        <v>408</v>
      </c>
      <c r="U32" s="17">
        <v>9</v>
      </c>
    </row>
    <row r="33" spans="1:21" ht="15">
      <c r="A33" s="12" t="s">
        <v>51</v>
      </c>
      <c r="B33" s="13">
        <v>1775896.7466240001</v>
      </c>
      <c r="C33" s="13">
        <v>57973.11378640776</v>
      </c>
      <c r="D33" s="13">
        <v>5020.000000000013</v>
      </c>
      <c r="E33" s="13">
        <v>32202.86909871235</v>
      </c>
      <c r="F33" s="13">
        <v>0</v>
      </c>
      <c r="G33" s="13">
        <v>140872.94131854907</v>
      </c>
      <c r="H33" s="13">
        <v>150000</v>
      </c>
      <c r="I33" s="13">
        <v>0</v>
      </c>
      <c r="J33" s="13">
        <v>54787.38</v>
      </c>
      <c r="K33" s="14">
        <f t="shared" si="5"/>
        <v>2216753.050827669</v>
      </c>
      <c r="L33" s="13">
        <v>0</v>
      </c>
      <c r="M33" s="14">
        <f t="shared" si="6"/>
        <v>2216753.050827669</v>
      </c>
      <c r="N33" s="13">
        <v>-43936.12787182107</v>
      </c>
      <c r="O33" s="15">
        <f t="shared" si="7"/>
        <v>2172816.922955848</v>
      </c>
      <c r="P33" s="13">
        <v>2075468.9556850344</v>
      </c>
      <c r="Q33" s="13">
        <v>97347.96727081388</v>
      </c>
      <c r="R33" s="10"/>
      <c r="S33" s="17">
        <v>519</v>
      </c>
      <c r="T33" s="17">
        <v>546</v>
      </c>
      <c r="U33" s="17">
        <v>27</v>
      </c>
    </row>
    <row r="34" spans="1:21" ht="15">
      <c r="A34" s="12" t="s">
        <v>52</v>
      </c>
      <c r="B34" s="13">
        <v>920473.954752</v>
      </c>
      <c r="C34" s="13">
        <v>64982.46</v>
      </c>
      <c r="D34" s="13">
        <v>10880.000000000007</v>
      </c>
      <c r="E34" s="13">
        <v>32428.108695652223</v>
      </c>
      <c r="F34" s="13">
        <v>2210.9375</v>
      </c>
      <c r="G34" s="13">
        <v>62453.823105414995</v>
      </c>
      <c r="H34" s="13">
        <v>150000</v>
      </c>
      <c r="I34" s="13">
        <v>72240</v>
      </c>
      <c r="J34" s="13">
        <v>0</v>
      </c>
      <c r="K34" s="14">
        <f t="shared" si="5"/>
        <v>1315669.2840530672</v>
      </c>
      <c r="L34" s="13">
        <v>0</v>
      </c>
      <c r="M34" s="14">
        <f t="shared" si="6"/>
        <v>1315669.2840530672</v>
      </c>
      <c r="N34" s="13">
        <v>-24084.974430981074</v>
      </c>
      <c r="O34" s="15">
        <f t="shared" si="7"/>
        <v>1291584.3096220861</v>
      </c>
      <c r="P34" s="13">
        <v>1240658.6680731163</v>
      </c>
      <c r="Q34" s="13">
        <v>50925.64154896978</v>
      </c>
      <c r="R34" s="10"/>
      <c r="S34" s="17">
        <v>268</v>
      </c>
      <c r="T34" s="17">
        <v>283</v>
      </c>
      <c r="U34" s="17">
        <v>15</v>
      </c>
    </row>
    <row r="35" spans="1:21" ht="15">
      <c r="A35" s="12" t="s">
        <v>53</v>
      </c>
      <c r="B35" s="13">
        <v>647259.070656</v>
      </c>
      <c r="C35" s="13">
        <v>12499.179243243245</v>
      </c>
      <c r="D35" s="13">
        <v>629.9999999999995</v>
      </c>
      <c r="E35" s="13">
        <v>8919.46428571428</v>
      </c>
      <c r="F35" s="13">
        <v>0</v>
      </c>
      <c r="G35" s="13">
        <v>38629.270538818244</v>
      </c>
      <c r="H35" s="13">
        <v>150000</v>
      </c>
      <c r="I35" s="13">
        <v>0</v>
      </c>
      <c r="J35" s="13">
        <v>0</v>
      </c>
      <c r="K35" s="14">
        <f t="shared" si="5"/>
        <v>857936.9847237759</v>
      </c>
      <c r="L35" s="13">
        <v>0</v>
      </c>
      <c r="M35" s="14">
        <f t="shared" si="6"/>
        <v>857936.9847237759</v>
      </c>
      <c r="N35" s="13">
        <v>-15164.660791722898</v>
      </c>
      <c r="O35" s="15">
        <f t="shared" si="7"/>
        <v>842772.3239320529</v>
      </c>
      <c r="P35" s="13">
        <v>794027.5357510558</v>
      </c>
      <c r="Q35" s="13">
        <v>48744.78818099713</v>
      </c>
      <c r="R35" s="10"/>
      <c r="S35" s="17">
        <v>182</v>
      </c>
      <c r="T35" s="17">
        <v>199</v>
      </c>
      <c r="U35" s="17">
        <v>17</v>
      </c>
    </row>
    <row r="36" spans="1:21" ht="15">
      <c r="A36" s="12" t="s">
        <v>54</v>
      </c>
      <c r="B36" s="13">
        <v>1301023.2576000001</v>
      </c>
      <c r="C36" s="13">
        <v>13636.309226932668</v>
      </c>
      <c r="D36" s="13">
        <v>3418.546365914786</v>
      </c>
      <c r="E36" s="13">
        <v>31541.592920354007</v>
      </c>
      <c r="F36" s="13">
        <v>997.506234413965</v>
      </c>
      <c r="G36" s="13">
        <v>59678.39259118403</v>
      </c>
      <c r="H36" s="13">
        <v>150000</v>
      </c>
      <c r="I36" s="13">
        <v>0</v>
      </c>
      <c r="J36" s="13">
        <v>0</v>
      </c>
      <c r="K36" s="14">
        <f t="shared" si="5"/>
        <v>1560295.6049387997</v>
      </c>
      <c r="L36" s="13">
        <v>0</v>
      </c>
      <c r="M36" s="14">
        <f t="shared" si="6"/>
        <v>1560295.6049387997</v>
      </c>
      <c r="N36" s="13">
        <v>-31245.74996116516</v>
      </c>
      <c r="O36" s="15">
        <f t="shared" si="7"/>
        <v>1529049.8549776345</v>
      </c>
      <c r="P36" s="13">
        <v>1508561.2188121965</v>
      </c>
      <c r="Q36" s="13">
        <v>20488.636165437754</v>
      </c>
      <c r="R36" s="10"/>
      <c r="S36" s="17">
        <v>397</v>
      </c>
      <c r="T36" s="17">
        <v>400</v>
      </c>
      <c r="U36" s="17">
        <v>3</v>
      </c>
    </row>
    <row r="37" spans="1:21" ht="15">
      <c r="A37" s="12" t="s">
        <v>55</v>
      </c>
      <c r="B37" s="13">
        <v>1427873.025216</v>
      </c>
      <c r="C37" s="13">
        <v>16782.174496644297</v>
      </c>
      <c r="D37" s="13">
        <v>2050.0000000000023</v>
      </c>
      <c r="E37" s="13">
        <v>42302.109498680664</v>
      </c>
      <c r="F37" s="13">
        <v>0</v>
      </c>
      <c r="G37" s="13">
        <v>49017.24729116839</v>
      </c>
      <c r="H37" s="13">
        <v>150000</v>
      </c>
      <c r="I37" s="13">
        <v>0</v>
      </c>
      <c r="J37" s="13">
        <v>0</v>
      </c>
      <c r="K37" s="14">
        <f t="shared" si="5"/>
        <v>1688024.5565024933</v>
      </c>
      <c r="L37" s="13">
        <v>0</v>
      </c>
      <c r="M37" s="14">
        <f t="shared" si="6"/>
        <v>1688024.5565024933</v>
      </c>
      <c r="N37" s="13">
        <v>-34457.297099454736</v>
      </c>
      <c r="O37" s="15">
        <f t="shared" si="7"/>
        <v>1653567.2594030385</v>
      </c>
      <c r="P37" s="13">
        <v>1680961.9715424601</v>
      </c>
      <c r="Q37" s="13">
        <v>-27394.71213942161</v>
      </c>
      <c r="R37" s="10"/>
      <c r="S37" s="17">
        <v>445</v>
      </c>
      <c r="T37" s="17">
        <v>439</v>
      </c>
      <c r="U37" s="17">
        <v>-6</v>
      </c>
    </row>
    <row r="38" spans="1:21" ht="15">
      <c r="A38" s="12" t="s">
        <v>56</v>
      </c>
      <c r="B38" s="13">
        <v>1330296.280896</v>
      </c>
      <c r="C38" s="13">
        <v>59666.21467625899</v>
      </c>
      <c r="D38" s="13">
        <v>18174.436274509815</v>
      </c>
      <c r="E38" s="13">
        <v>41475.4126074498</v>
      </c>
      <c r="F38" s="13">
        <v>0</v>
      </c>
      <c r="G38" s="13">
        <v>68041.62933696479</v>
      </c>
      <c r="H38" s="13">
        <v>150000</v>
      </c>
      <c r="I38" s="13">
        <v>0</v>
      </c>
      <c r="J38" s="13">
        <v>0</v>
      </c>
      <c r="K38" s="14">
        <f t="shared" si="5"/>
        <v>1667653.9737911837</v>
      </c>
      <c r="L38" s="13">
        <v>0</v>
      </c>
      <c r="M38" s="14">
        <f t="shared" si="6"/>
        <v>1667653.9737911837</v>
      </c>
      <c r="N38" s="13">
        <v>-33273.11605269396</v>
      </c>
      <c r="O38" s="15">
        <f t="shared" si="7"/>
        <v>1634380.8577384898</v>
      </c>
      <c r="P38" s="13">
        <v>1660661.4730868312</v>
      </c>
      <c r="Q38" s="13">
        <v>-26280.615348341642</v>
      </c>
      <c r="R38" s="10"/>
      <c r="S38" s="17">
        <v>416</v>
      </c>
      <c r="T38" s="17">
        <v>409</v>
      </c>
      <c r="U38" s="17">
        <v>-7</v>
      </c>
    </row>
    <row r="39" spans="1:21" ht="15">
      <c r="A39" s="12" t="s">
        <v>57</v>
      </c>
      <c r="B39" s="13">
        <v>1203446.51328</v>
      </c>
      <c r="C39" s="13">
        <v>24391.602030456852</v>
      </c>
      <c r="D39" s="13">
        <v>1580.0000000000005</v>
      </c>
      <c r="E39" s="13">
        <v>26038.317757009303</v>
      </c>
      <c r="F39" s="13">
        <v>0</v>
      </c>
      <c r="G39" s="13">
        <v>77423.42544196626</v>
      </c>
      <c r="H39" s="13">
        <v>150000</v>
      </c>
      <c r="I39" s="13">
        <v>0</v>
      </c>
      <c r="J39" s="13">
        <v>0</v>
      </c>
      <c r="K39" s="14">
        <f t="shared" si="5"/>
        <v>1482879.8585094323</v>
      </c>
      <c r="L39" s="13">
        <v>0</v>
      </c>
      <c r="M39" s="14">
        <f t="shared" si="6"/>
        <v>1482879.8585094323</v>
      </c>
      <c r="N39" s="13">
        <v>-29485.947418486034</v>
      </c>
      <c r="O39" s="15">
        <f t="shared" si="7"/>
        <v>1453393.9110909463</v>
      </c>
      <c r="P39" s="13">
        <v>1533919.3017418273</v>
      </c>
      <c r="Q39" s="13">
        <v>-80525.39065088076</v>
      </c>
      <c r="R39" s="10"/>
      <c r="S39" s="17">
        <v>393</v>
      </c>
      <c r="T39" s="17">
        <v>370</v>
      </c>
      <c r="U39" s="17">
        <v>-23</v>
      </c>
    </row>
    <row r="40" spans="1:21" ht="15">
      <c r="A40" s="12" t="s">
        <v>58</v>
      </c>
      <c r="B40" s="13">
        <v>1362821.862336</v>
      </c>
      <c r="C40" s="13">
        <v>35713.51021582734</v>
      </c>
      <c r="D40" s="13">
        <v>16719.999999999993</v>
      </c>
      <c r="E40" s="13">
        <v>56119.59243697487</v>
      </c>
      <c r="F40" s="13">
        <v>0</v>
      </c>
      <c r="G40" s="13">
        <v>83304.91359916305</v>
      </c>
      <c r="H40" s="13">
        <v>150000</v>
      </c>
      <c r="I40" s="13">
        <v>0</v>
      </c>
      <c r="J40" s="13">
        <v>0</v>
      </c>
      <c r="K40" s="14">
        <f t="shared" si="5"/>
        <v>1704679.8785879652</v>
      </c>
      <c r="L40" s="13">
        <v>0</v>
      </c>
      <c r="M40" s="14">
        <f t="shared" si="6"/>
        <v>1704679.8785879652</v>
      </c>
      <c r="N40" s="13">
        <v>-36179.110310627126</v>
      </c>
      <c r="O40" s="15">
        <f t="shared" si="7"/>
        <v>1668500.768277338</v>
      </c>
      <c r="P40" s="13">
        <v>1662298.2039331123</v>
      </c>
      <c r="Q40" s="13">
        <v>6202.564344225684</v>
      </c>
      <c r="R40" s="10"/>
      <c r="S40" s="17">
        <v>415</v>
      </c>
      <c r="T40" s="17">
        <v>419</v>
      </c>
      <c r="U40" s="17">
        <v>4</v>
      </c>
    </row>
    <row r="41" spans="1:21" ht="15">
      <c r="A41" s="12" t="s">
        <v>59</v>
      </c>
      <c r="B41" s="13">
        <v>1164415.815552</v>
      </c>
      <c r="C41" s="13">
        <v>17850.46759878419</v>
      </c>
      <c r="D41" s="13">
        <v>3789.9999999999973</v>
      </c>
      <c r="E41" s="13">
        <v>33809.44816053515</v>
      </c>
      <c r="F41" s="13">
        <v>0</v>
      </c>
      <c r="G41" s="13">
        <v>80367.3420549993</v>
      </c>
      <c r="H41" s="13">
        <v>150000</v>
      </c>
      <c r="I41" s="13">
        <v>0</v>
      </c>
      <c r="J41" s="13">
        <v>0</v>
      </c>
      <c r="K41" s="14">
        <f t="shared" si="5"/>
        <v>1450233.0733663186</v>
      </c>
      <c r="L41" s="13">
        <v>0</v>
      </c>
      <c r="M41" s="14">
        <f t="shared" si="6"/>
        <v>1450233.0733663186</v>
      </c>
      <c r="N41" s="13">
        <v>-29720.29235792986</v>
      </c>
      <c r="O41" s="15">
        <f t="shared" si="7"/>
        <v>1420512.7810083888</v>
      </c>
      <c r="P41" s="13">
        <v>1317166.5727852287</v>
      </c>
      <c r="Q41" s="13">
        <v>103346.20822316012</v>
      </c>
      <c r="R41" s="10"/>
      <c r="S41" s="17">
        <v>328</v>
      </c>
      <c r="T41" s="17">
        <v>358</v>
      </c>
      <c r="U41" s="17">
        <v>30</v>
      </c>
    </row>
    <row r="42" spans="1:21" ht="15">
      <c r="A42" s="12" t="s">
        <v>60</v>
      </c>
      <c r="B42" s="13">
        <v>1327043.722752</v>
      </c>
      <c r="C42" s="13">
        <v>14249.146861313868</v>
      </c>
      <c r="D42" s="13">
        <v>1689.9999999999993</v>
      </c>
      <c r="E42" s="13">
        <v>27367.655172413808</v>
      </c>
      <c r="F42" s="13">
        <v>0</v>
      </c>
      <c r="G42" s="13">
        <v>73299.29195557196</v>
      </c>
      <c r="H42" s="13">
        <v>150000</v>
      </c>
      <c r="I42" s="13">
        <v>0</v>
      </c>
      <c r="J42" s="13">
        <v>0</v>
      </c>
      <c r="K42" s="14">
        <f t="shared" si="5"/>
        <v>1593649.8167412996</v>
      </c>
      <c r="L42" s="13">
        <v>0</v>
      </c>
      <c r="M42" s="14">
        <f t="shared" si="6"/>
        <v>1593649.8167412996</v>
      </c>
      <c r="N42" s="13">
        <v>-31856.71676970782</v>
      </c>
      <c r="O42" s="15">
        <f t="shared" si="7"/>
        <v>1561793.0999715917</v>
      </c>
      <c r="P42" s="13">
        <v>1579876.926647625</v>
      </c>
      <c r="Q42" s="13">
        <v>-18083.826676033204</v>
      </c>
      <c r="R42" s="10"/>
      <c r="S42" s="17">
        <v>409</v>
      </c>
      <c r="T42" s="17">
        <v>408</v>
      </c>
      <c r="U42" s="17">
        <v>-1</v>
      </c>
    </row>
    <row r="43" spans="1:21" ht="15">
      <c r="A43" s="12" t="s">
        <v>61</v>
      </c>
      <c r="B43" s="13">
        <v>1284760.46688</v>
      </c>
      <c r="C43" s="13">
        <v>51228.94769230769</v>
      </c>
      <c r="D43" s="13">
        <v>7120.000000000009</v>
      </c>
      <c r="E43" s="13">
        <v>26999.30803571428</v>
      </c>
      <c r="F43" s="13">
        <v>0</v>
      </c>
      <c r="G43" s="13">
        <v>75232.70870504797</v>
      </c>
      <c r="H43" s="13">
        <v>150000</v>
      </c>
      <c r="I43" s="13">
        <v>0</v>
      </c>
      <c r="J43" s="13">
        <v>0</v>
      </c>
      <c r="K43" s="14">
        <f t="shared" si="5"/>
        <v>1595341.43131307</v>
      </c>
      <c r="L43" s="13">
        <v>0</v>
      </c>
      <c r="M43" s="14">
        <f t="shared" si="6"/>
        <v>1595341.43131307</v>
      </c>
      <c r="N43" s="13">
        <v>-31077.26598994885</v>
      </c>
      <c r="O43" s="15">
        <f t="shared" si="7"/>
        <v>1564264.1653231212</v>
      </c>
      <c r="P43" s="13">
        <v>1544917.7587191311</v>
      </c>
      <c r="Q43" s="13">
        <v>19346.406603990123</v>
      </c>
      <c r="R43" s="10"/>
      <c r="S43" s="17">
        <v>390</v>
      </c>
      <c r="T43" s="17">
        <v>395</v>
      </c>
      <c r="U43" s="17">
        <v>5</v>
      </c>
    </row>
    <row r="44" spans="1:21" ht="15">
      <c r="A44" s="12" t="s">
        <v>62</v>
      </c>
      <c r="B44" s="13">
        <v>1844200.467648</v>
      </c>
      <c r="C44" s="13">
        <v>92275.2</v>
      </c>
      <c r="D44" s="13">
        <v>24543.28621908126</v>
      </c>
      <c r="E44" s="13">
        <v>85478.77904564314</v>
      </c>
      <c r="F44" s="13">
        <v>1928.5714285714287</v>
      </c>
      <c r="G44" s="13">
        <v>143162.55004419576</v>
      </c>
      <c r="H44" s="13">
        <v>150000</v>
      </c>
      <c r="I44" s="13">
        <v>0</v>
      </c>
      <c r="J44" s="13">
        <v>0</v>
      </c>
      <c r="K44" s="14">
        <f t="shared" si="5"/>
        <v>2341588.8543854915</v>
      </c>
      <c r="L44" s="13">
        <v>0</v>
      </c>
      <c r="M44" s="14">
        <f t="shared" si="6"/>
        <v>2341588.8543854915</v>
      </c>
      <c r="N44" s="13">
        <v>-51301.375840787936</v>
      </c>
      <c r="O44" s="15">
        <f t="shared" si="7"/>
        <v>2290287.4785447037</v>
      </c>
      <c r="P44" s="13">
        <v>2401434.526237524</v>
      </c>
      <c r="Q44" s="13">
        <v>-111147.04769282043</v>
      </c>
      <c r="R44" s="10"/>
      <c r="S44" s="17">
        <v>595</v>
      </c>
      <c r="T44" s="17">
        <v>567</v>
      </c>
      <c r="U44" s="17">
        <v>-28</v>
      </c>
    </row>
    <row r="45" spans="1:21" ht="15">
      <c r="A45" s="12" t="s">
        <v>63</v>
      </c>
      <c r="B45" s="13">
        <v>5421082.8325</v>
      </c>
      <c r="C45" s="13">
        <v>251392.611991453</v>
      </c>
      <c r="D45" s="13">
        <v>33127.10414902622</v>
      </c>
      <c r="E45" s="13">
        <v>78206.34055884847</v>
      </c>
      <c r="F45" s="13">
        <v>3002.5641025641025</v>
      </c>
      <c r="G45" s="13">
        <v>385743.1527380945</v>
      </c>
      <c r="H45" s="13">
        <v>150000</v>
      </c>
      <c r="I45" s="13">
        <v>0</v>
      </c>
      <c r="J45" s="13">
        <v>200315.8</v>
      </c>
      <c r="K45" s="14">
        <f t="shared" si="5"/>
        <v>6522870.406039985</v>
      </c>
      <c r="L45" s="13">
        <v>0</v>
      </c>
      <c r="M45" s="14">
        <f t="shared" si="6"/>
        <v>6522870.406039985</v>
      </c>
      <c r="N45" s="13">
        <v>-84409.48808969652</v>
      </c>
      <c r="O45" s="15">
        <f t="shared" si="7"/>
        <v>6438460.917950288</v>
      </c>
      <c r="P45" s="13">
        <v>6410356.266509814</v>
      </c>
      <c r="Q45" s="13">
        <v>28104.651440475136</v>
      </c>
      <c r="R45" s="10"/>
      <c r="S45" s="17">
        <v>1162</v>
      </c>
      <c r="T45" s="17">
        <v>1171</v>
      </c>
      <c r="U45" s="17">
        <v>9</v>
      </c>
    </row>
    <row r="46" spans="1:21" ht="15">
      <c r="A46" s="12" t="s">
        <v>64</v>
      </c>
      <c r="B46" s="13">
        <v>3473234.045</v>
      </c>
      <c r="C46" s="13">
        <v>185920.4757142857</v>
      </c>
      <c r="D46" s="13">
        <v>20634.81386392814</v>
      </c>
      <c r="E46" s="13">
        <v>78346.99871630284</v>
      </c>
      <c r="F46" s="13">
        <v>6233.333333333333</v>
      </c>
      <c r="G46" s="13">
        <v>367752.92774193594</v>
      </c>
      <c r="H46" s="13">
        <v>150000</v>
      </c>
      <c r="I46" s="13">
        <v>0</v>
      </c>
      <c r="J46" s="13">
        <v>217856.25</v>
      </c>
      <c r="K46" s="14">
        <f t="shared" si="5"/>
        <v>4499978.844369786</v>
      </c>
      <c r="L46" s="13">
        <v>2915.7371706306203</v>
      </c>
      <c r="M46" s="14">
        <f t="shared" si="6"/>
        <v>4502894.581540417</v>
      </c>
      <c r="N46" s="13">
        <v>-57868.69097605346</v>
      </c>
      <c r="O46" s="15">
        <f t="shared" si="7"/>
        <v>4445025.890564363</v>
      </c>
      <c r="P46" s="13">
        <v>4887046.337092587</v>
      </c>
      <c r="Q46" s="13">
        <v>-442020.44652822334</v>
      </c>
      <c r="R46" s="10"/>
      <c r="S46" s="17">
        <v>816</v>
      </c>
      <c r="T46" s="17">
        <v>748</v>
      </c>
      <c r="U46" s="17">
        <v>-68</v>
      </c>
    </row>
    <row r="47" spans="1:21" ht="15">
      <c r="A47" s="12" t="s">
        <v>65</v>
      </c>
      <c r="B47" s="13">
        <v>5271012.0075</v>
      </c>
      <c r="C47" s="13">
        <v>186762.39159212878</v>
      </c>
      <c r="D47" s="13">
        <v>27250.540069686438</v>
      </c>
      <c r="E47" s="13">
        <v>70997.52020905928</v>
      </c>
      <c r="F47" s="13">
        <v>2035.778175313059</v>
      </c>
      <c r="G47" s="13">
        <v>433444.3638013367</v>
      </c>
      <c r="H47" s="13">
        <v>150000</v>
      </c>
      <c r="I47" s="13">
        <v>0</v>
      </c>
      <c r="J47" s="13">
        <v>211947.04</v>
      </c>
      <c r="K47" s="14">
        <f t="shared" si="5"/>
        <v>6353449.641347525</v>
      </c>
      <c r="L47" s="13">
        <v>0</v>
      </c>
      <c r="M47" s="14">
        <f t="shared" si="6"/>
        <v>6353449.641347525</v>
      </c>
      <c r="N47" s="13">
        <v>-83070.48051693628</v>
      </c>
      <c r="O47" s="15">
        <f t="shared" si="7"/>
        <v>6270379.160830588</v>
      </c>
      <c r="P47" s="13">
        <v>6248347.781588594</v>
      </c>
      <c r="Q47" s="13">
        <v>22031.37924199365</v>
      </c>
      <c r="R47" s="10"/>
      <c r="S47" s="17">
        <v>1124</v>
      </c>
      <c r="T47" s="17">
        <v>1138</v>
      </c>
      <c r="U47" s="17">
        <v>14</v>
      </c>
    </row>
    <row r="48" spans="1:21" ht="15">
      <c r="A48" s="12" t="s">
        <v>66</v>
      </c>
      <c r="B48" s="13">
        <v>4616913.705</v>
      </c>
      <c r="C48" s="13">
        <v>114862.514416499</v>
      </c>
      <c r="D48" s="13">
        <v>23909.999999999945</v>
      </c>
      <c r="E48" s="13">
        <v>22503.241493775957</v>
      </c>
      <c r="F48" s="13">
        <v>1003.0181086519117</v>
      </c>
      <c r="G48" s="13">
        <v>262458.5239863328</v>
      </c>
      <c r="H48" s="13">
        <v>150000</v>
      </c>
      <c r="I48" s="13">
        <v>0</v>
      </c>
      <c r="J48" s="13">
        <v>0</v>
      </c>
      <c r="K48" s="14">
        <f t="shared" si="5"/>
        <v>5191651.00300526</v>
      </c>
      <c r="L48" s="13">
        <v>0</v>
      </c>
      <c r="M48" s="14">
        <f t="shared" si="6"/>
        <v>5191651.00300526</v>
      </c>
      <c r="N48" s="13">
        <v>-68391.90386694418</v>
      </c>
      <c r="O48" s="15">
        <f t="shared" si="7"/>
        <v>5123259.099138316</v>
      </c>
      <c r="P48" s="13">
        <v>5135115.98472632</v>
      </c>
      <c r="Q48" s="13">
        <v>-11856.885588004254</v>
      </c>
      <c r="R48" s="10"/>
      <c r="S48" s="17">
        <v>995</v>
      </c>
      <c r="T48" s="17">
        <v>997</v>
      </c>
      <c r="U48" s="17">
        <v>2</v>
      </c>
    </row>
    <row r="49" spans="1:21" ht="15">
      <c r="A49" s="12" t="s">
        <v>67</v>
      </c>
      <c r="B49" s="13">
        <v>4800754.4725</v>
      </c>
      <c r="C49" s="13">
        <v>121991.41766634524</v>
      </c>
      <c r="D49" s="13">
        <v>26410.000000000025</v>
      </c>
      <c r="E49" s="13">
        <v>29011.200000000015</v>
      </c>
      <c r="F49" s="13">
        <v>1998.0713596914177</v>
      </c>
      <c r="G49" s="13">
        <v>219043.44519587656</v>
      </c>
      <c r="H49" s="13">
        <v>150000</v>
      </c>
      <c r="I49" s="13">
        <v>0</v>
      </c>
      <c r="J49" s="13">
        <v>0</v>
      </c>
      <c r="K49" s="14">
        <f t="shared" si="5"/>
        <v>5349208.606721913</v>
      </c>
      <c r="L49" s="13">
        <v>0</v>
      </c>
      <c r="M49" s="14">
        <f t="shared" si="6"/>
        <v>5349208.606721913</v>
      </c>
      <c r="N49" s="13">
        <v>-70162.50726795779</v>
      </c>
      <c r="O49" s="15">
        <f t="shared" si="7"/>
        <v>5279046.099453956</v>
      </c>
      <c r="P49" s="13">
        <v>5293515.919644622</v>
      </c>
      <c r="Q49" s="13">
        <v>-14469.820190666243</v>
      </c>
      <c r="R49" s="10"/>
      <c r="S49" s="17">
        <v>1036</v>
      </c>
      <c r="T49" s="17">
        <v>1036</v>
      </c>
      <c r="U49" s="17">
        <v>0</v>
      </c>
    </row>
    <row r="50" spans="1:21" ht="15">
      <c r="A50" s="12" t="s">
        <v>68</v>
      </c>
      <c r="B50" s="13">
        <v>1092859.536384</v>
      </c>
      <c r="C50" s="13">
        <v>111924.23696202532</v>
      </c>
      <c r="D50" s="13">
        <v>18909.99999999997</v>
      </c>
      <c r="E50" s="13">
        <v>41864.63309352516</v>
      </c>
      <c r="F50" s="13">
        <v>0</v>
      </c>
      <c r="G50" s="13">
        <v>100263.37555862067</v>
      </c>
      <c r="H50" s="13">
        <v>150000</v>
      </c>
      <c r="I50" s="13">
        <v>0</v>
      </c>
      <c r="J50" s="13">
        <v>6565.19</v>
      </c>
      <c r="K50" s="14">
        <f t="shared" si="5"/>
        <v>1522386.971998171</v>
      </c>
      <c r="L50" s="13">
        <v>16666.008531036732</v>
      </c>
      <c r="M50" s="14">
        <f t="shared" si="6"/>
        <v>1539052.9805292077</v>
      </c>
      <c r="N50" s="13">
        <v>0</v>
      </c>
      <c r="O50" s="15">
        <f t="shared" si="7"/>
        <v>1539052.9805292077</v>
      </c>
      <c r="P50" s="13">
        <v>1484866.212795372</v>
      </c>
      <c r="Q50" s="13">
        <v>54186.76773383585</v>
      </c>
      <c r="R50" s="10"/>
      <c r="S50" s="17">
        <v>323</v>
      </c>
      <c r="T50" s="17">
        <v>336</v>
      </c>
      <c r="U50" s="17">
        <v>13</v>
      </c>
    </row>
    <row r="51" spans="1:21" ht="15">
      <c r="A51" s="12" t="s">
        <v>69</v>
      </c>
      <c r="B51" s="13">
        <v>244212.90731200002</v>
      </c>
      <c r="C51" s="13">
        <v>9622.68</v>
      </c>
      <c r="D51" s="13">
        <v>1187.6818181818182</v>
      </c>
      <c r="E51" s="13">
        <v>5889.348958333325</v>
      </c>
      <c r="F51" s="13">
        <v>0</v>
      </c>
      <c r="G51" s="13">
        <v>12027.34888888886</v>
      </c>
      <c r="H51" s="13">
        <v>150000</v>
      </c>
      <c r="I51" s="13">
        <v>0</v>
      </c>
      <c r="J51" s="13">
        <v>9072.31</v>
      </c>
      <c r="K51" s="14">
        <f t="shared" si="5"/>
        <v>432012.276977404</v>
      </c>
      <c r="L51" s="13">
        <v>0</v>
      </c>
      <c r="M51" s="14">
        <f t="shared" si="6"/>
        <v>432012.276977404</v>
      </c>
      <c r="N51" s="13">
        <v>0</v>
      </c>
      <c r="O51" s="15">
        <f t="shared" si="7"/>
        <v>432012.276977404</v>
      </c>
      <c r="P51" s="13">
        <v>253174.13817301622</v>
      </c>
      <c r="Q51" s="13">
        <v>178838.1388043878</v>
      </c>
      <c r="R51" s="10"/>
      <c r="S51" s="20">
        <v>31.5</v>
      </c>
      <c r="T51" s="20">
        <v>75.08333333333334</v>
      </c>
      <c r="U51" s="20">
        <v>43.58333333333334</v>
      </c>
    </row>
    <row r="52" spans="1:21" ht="15">
      <c r="A52" s="12" t="s">
        <v>70</v>
      </c>
      <c r="B52" s="13">
        <v>1304275.815744</v>
      </c>
      <c r="C52" s="13">
        <v>97114.01174825174</v>
      </c>
      <c r="D52" s="13">
        <v>15935.72104018913</v>
      </c>
      <c r="E52" s="13">
        <v>37952.65607734802</v>
      </c>
      <c r="F52" s="13">
        <v>1869.4638694638695</v>
      </c>
      <c r="G52" s="13">
        <v>116752.83291123512</v>
      </c>
      <c r="H52" s="13">
        <v>150000</v>
      </c>
      <c r="I52" s="13">
        <v>0</v>
      </c>
      <c r="J52" s="13">
        <v>7551.799999999999</v>
      </c>
      <c r="K52" s="14">
        <f t="shared" si="5"/>
        <v>1731452.3013904877</v>
      </c>
      <c r="L52" s="13">
        <v>62771.37958843069</v>
      </c>
      <c r="M52" s="14">
        <f t="shared" si="6"/>
        <v>1794223.6809789184</v>
      </c>
      <c r="N52" s="13">
        <v>0</v>
      </c>
      <c r="O52" s="15">
        <f t="shared" si="7"/>
        <v>1794223.6809789184</v>
      </c>
      <c r="P52" s="13">
        <v>1840367.9705526012</v>
      </c>
      <c r="Q52" s="13">
        <v>-46144.28957368247</v>
      </c>
      <c r="R52" s="10"/>
      <c r="S52" s="17">
        <v>407</v>
      </c>
      <c r="T52" s="17">
        <v>401</v>
      </c>
      <c r="U52" s="17">
        <v>-6</v>
      </c>
    </row>
    <row r="53" spans="1:21" ht="15">
      <c r="A53" s="12" t="s">
        <v>71</v>
      </c>
      <c r="B53" s="13">
        <v>2804091.2625</v>
      </c>
      <c r="C53" s="13">
        <v>186154.96021352318</v>
      </c>
      <c r="D53" s="13">
        <v>25463.81107491857</v>
      </c>
      <c r="E53" s="13">
        <v>40797.00000000002</v>
      </c>
      <c r="F53" s="13">
        <v>2195.729537366548</v>
      </c>
      <c r="G53" s="13">
        <v>331788.56088809954</v>
      </c>
      <c r="H53" s="13">
        <v>150000</v>
      </c>
      <c r="I53" s="13">
        <v>0</v>
      </c>
      <c r="J53" s="13">
        <v>76215.86</v>
      </c>
      <c r="K53" s="14">
        <f t="shared" si="5"/>
        <v>3616707.184213908</v>
      </c>
      <c r="L53" s="13">
        <v>211034.25089242213</v>
      </c>
      <c r="M53" s="14">
        <f t="shared" si="6"/>
        <v>3827741.43510633</v>
      </c>
      <c r="N53" s="13">
        <v>0</v>
      </c>
      <c r="O53" s="15">
        <f t="shared" si="7"/>
        <v>3827741.43510633</v>
      </c>
      <c r="P53" s="13">
        <v>3504142.7334046485</v>
      </c>
      <c r="Q53" s="13">
        <v>323598.70170168206</v>
      </c>
      <c r="R53" s="10"/>
      <c r="S53" s="17">
        <v>566</v>
      </c>
      <c r="T53" s="17">
        <v>617</v>
      </c>
      <c r="U53" s="17">
        <v>51</v>
      </c>
    </row>
    <row r="54" spans="1:21" ht="15">
      <c r="A54" s="12" t="s">
        <v>72</v>
      </c>
      <c r="B54" s="13">
        <v>4081162.4625</v>
      </c>
      <c r="C54" s="13">
        <v>251710.9837795276</v>
      </c>
      <c r="D54" s="13">
        <v>36591.486946651545</v>
      </c>
      <c r="E54" s="13">
        <v>23571.599999999984</v>
      </c>
      <c r="F54" s="13">
        <v>11905.511811023622</v>
      </c>
      <c r="G54" s="13">
        <v>407542.3912850464</v>
      </c>
      <c r="H54" s="13">
        <v>150000</v>
      </c>
      <c r="I54" s="13">
        <v>0</v>
      </c>
      <c r="J54" s="13">
        <v>113561.73000000001</v>
      </c>
      <c r="K54" s="14">
        <f t="shared" si="5"/>
        <v>5076046.166322249</v>
      </c>
      <c r="L54" s="13">
        <v>0</v>
      </c>
      <c r="M54" s="14">
        <f t="shared" si="6"/>
        <v>5076046.166322249</v>
      </c>
      <c r="N54" s="13">
        <v>0</v>
      </c>
      <c r="O54" s="15">
        <f t="shared" si="7"/>
        <v>5076046.166322249</v>
      </c>
      <c r="P54" s="13">
        <v>5018336.168617571</v>
      </c>
      <c r="Q54" s="13">
        <v>57709.997704678215</v>
      </c>
      <c r="R54" s="10"/>
      <c r="S54" s="17">
        <v>888</v>
      </c>
      <c r="T54" s="17">
        <v>882</v>
      </c>
      <c r="U54" s="17">
        <v>-6</v>
      </c>
    </row>
    <row r="55" spans="1:21" ht="15">
      <c r="A55" s="12" t="s">
        <v>73</v>
      </c>
      <c r="B55" s="13">
        <v>3530842.2225</v>
      </c>
      <c r="C55" s="13">
        <v>222104.31809523815</v>
      </c>
      <c r="D55" s="13">
        <v>33674.308300395256</v>
      </c>
      <c r="E55" s="13">
        <v>110897.03430079183</v>
      </c>
      <c r="F55" s="13">
        <v>14436.906377204885</v>
      </c>
      <c r="G55" s="13">
        <v>511041.29311475455</v>
      </c>
      <c r="H55" s="13">
        <v>150000</v>
      </c>
      <c r="I55" s="13">
        <v>0</v>
      </c>
      <c r="J55" s="13">
        <v>87035</v>
      </c>
      <c r="K55" s="14">
        <f t="shared" si="5"/>
        <v>4660031.082688385</v>
      </c>
      <c r="L55" s="13">
        <v>0</v>
      </c>
      <c r="M55" s="14">
        <f t="shared" si="6"/>
        <v>4660031.082688385</v>
      </c>
      <c r="N55" s="13">
        <v>0</v>
      </c>
      <c r="O55" s="15">
        <f t="shared" si="7"/>
        <v>4660031.082688385</v>
      </c>
      <c r="P55" s="13">
        <v>4443115.618963175</v>
      </c>
      <c r="Q55" s="13">
        <v>216915.46372520924</v>
      </c>
      <c r="R55" s="10"/>
      <c r="S55" s="17">
        <v>736</v>
      </c>
      <c r="T55" s="17">
        <v>760</v>
      </c>
      <c r="U55" s="17">
        <v>24</v>
      </c>
    </row>
  </sheetData>
  <mergeCells count="1">
    <mergeCell ref="A1:Q1"/>
  </mergeCells>
  <printOptions/>
  <pageMargins left="0.7" right="0.7" top="0.75" bottom="0.75" header="0.3" footer="0.3"/>
  <pageSetup fitToHeight="1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 karsten</dc:creator>
  <cp:keywords/>
  <dc:description/>
  <cp:lastModifiedBy>marius karsten</cp:lastModifiedBy>
  <cp:lastPrinted>2016-01-26T11:41:23Z</cp:lastPrinted>
  <dcterms:created xsi:type="dcterms:W3CDTF">2016-01-26T11:30:07Z</dcterms:created>
  <dcterms:modified xsi:type="dcterms:W3CDTF">2016-01-26T11:41:44Z</dcterms:modified>
  <cp:category/>
  <cp:version/>
  <cp:contentType/>
  <cp:contentStatus/>
</cp:coreProperties>
</file>